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52" windowWidth="28476" windowHeight="12108"/>
  </bookViews>
  <sheets>
    <sheet name="Souhrn" sheetId="1" r:id="rId1"/>
    <sheet name="Stavební část" sheetId="2" r:id="rId2"/>
    <sheet name="Vnitřní kanalizace" sheetId="3" r:id="rId3"/>
    <sheet name="Vnitřní vodovod" sheetId="4" r:id="rId4"/>
    <sheet name="Plynovod-přípojka" sheetId="5" r:id="rId5"/>
    <sheet name="Plynovod-vnitřní" sheetId="6" r:id="rId6"/>
    <sheet name="Ústřední vytápění" sheetId="7" r:id="rId7"/>
    <sheet name="Elektroinstalace" sheetId="8" r:id="rId8"/>
    <sheet name="VZT" sheetId="9" r:id="rId9"/>
    <sheet name="List1" sheetId="10" r:id="rId10"/>
  </sheets>
  <definedNames>
    <definedName name="Excel_BuiltIn_Print_Titles" localSheetId="2">#REF!</definedName>
  </definedNames>
  <calcPr calcId="125725"/>
</workbook>
</file>

<file path=xl/calcChain.xml><?xml version="1.0" encoding="utf-8"?>
<calcChain xmlns="http://schemas.openxmlformats.org/spreadsheetml/2006/main">
  <c r="H25" i="9"/>
  <c r="F22"/>
  <c r="H22" s="1"/>
  <c r="H21"/>
  <c r="F21"/>
  <c r="F20"/>
  <c r="H20" s="1"/>
  <c r="H19"/>
  <c r="F19"/>
  <c r="F18"/>
  <c r="H18" s="1"/>
  <c r="H15"/>
  <c r="F15"/>
  <c r="F12"/>
  <c r="H12" s="1"/>
  <c r="H11"/>
  <c r="F11"/>
  <c r="F10"/>
  <c r="H10" s="1"/>
  <c r="H9"/>
  <c r="F9"/>
  <c r="F8"/>
  <c r="H8" s="1"/>
  <c r="H5"/>
  <c r="F5"/>
  <c r="H24" s="1"/>
  <c r="H26" s="1"/>
  <c r="D14" i="1" s="1"/>
  <c r="H85" i="8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40"/>
  <c r="H39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"/>
  <c r="H9"/>
  <c r="H8"/>
  <c r="C8"/>
  <c r="C9" s="1"/>
  <c r="C10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7" s="1"/>
  <c r="C78" s="1"/>
  <c r="C79" s="1"/>
  <c r="C80" s="1"/>
  <c r="C81" s="1"/>
  <c r="C82" s="1"/>
  <c r="C83" s="1"/>
  <c r="C84" s="1"/>
  <c r="C85" s="1"/>
  <c r="H5"/>
  <c r="H86" s="1"/>
  <c r="D13" i="1" s="1"/>
  <c r="E52" i="7"/>
  <c r="E51"/>
  <c r="E50"/>
  <c r="E49"/>
  <c r="E48"/>
  <c r="E47"/>
  <c r="E46"/>
  <c r="E45"/>
  <c r="E44"/>
  <c r="E43" s="1"/>
  <c r="E41"/>
  <c r="E39" s="1"/>
  <c r="E40"/>
  <c r="E37"/>
  <c r="E36"/>
  <c r="E35"/>
  <c r="E34"/>
  <c r="E33"/>
  <c r="E32"/>
  <c r="E31"/>
  <c r="E30"/>
  <c r="E29"/>
  <c r="E28"/>
  <c r="E27"/>
  <c r="E26"/>
  <c r="E25"/>
  <c r="E23"/>
  <c r="E22"/>
  <c r="E20"/>
  <c r="E19"/>
  <c r="E18" s="1"/>
  <c r="E16"/>
  <c r="E15"/>
  <c r="E14"/>
  <c r="E13"/>
  <c r="E12"/>
  <c r="E11"/>
  <c r="E10"/>
  <c r="E9"/>
  <c r="E8"/>
  <c r="E7" s="1"/>
  <c r="E30" i="6"/>
  <c r="E29"/>
  <c r="E28"/>
  <c r="E27"/>
  <c r="E26"/>
  <c r="E25"/>
  <c r="E24" s="1"/>
  <c r="E22"/>
  <c r="E21"/>
  <c r="E16"/>
  <c r="E14" s="1"/>
  <c r="E15"/>
  <c r="E12"/>
  <c r="E11"/>
  <c r="E10" s="1"/>
  <c r="E8"/>
  <c r="E7"/>
  <c r="E59" i="5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0" s="1"/>
  <c r="D10" i="1" s="1"/>
  <c r="E48" i="4"/>
  <c r="E47"/>
  <c r="E46"/>
  <c r="E45"/>
  <c r="E42" s="1"/>
  <c r="E44"/>
  <c r="E43"/>
  <c r="E39"/>
  <c r="E38"/>
  <c r="E37"/>
  <c r="E36"/>
  <c r="E35"/>
  <c r="E33"/>
  <c r="E32"/>
  <c r="E31"/>
  <c r="E30"/>
  <c r="E29"/>
  <c r="E28"/>
  <c r="E27"/>
  <c r="E26"/>
  <c r="E24"/>
  <c r="E23"/>
  <c r="E21"/>
  <c r="E20"/>
  <c r="E18" s="1"/>
  <c r="E19"/>
  <c r="E16"/>
  <c r="E15"/>
  <c r="E14"/>
  <c r="E13"/>
  <c r="E12"/>
  <c r="E11"/>
  <c r="E10" s="1"/>
  <c r="E5" s="1"/>
  <c r="D9" i="1" s="1"/>
  <c r="E8" i="4"/>
  <c r="E7"/>
  <c r="E49" i="3"/>
  <c r="E48"/>
  <c r="E47"/>
  <c r="E46"/>
  <c r="E45"/>
  <c r="E44"/>
  <c r="E43" s="1"/>
  <c r="E41"/>
  <c r="E40"/>
  <c r="E39" s="1"/>
  <c r="E37"/>
  <c r="E36"/>
  <c r="E35"/>
  <c r="E34"/>
  <c r="E33"/>
  <c r="E32"/>
  <c r="E31" s="1"/>
  <c r="E29"/>
  <c r="E28"/>
  <c r="E27"/>
  <c r="E26"/>
  <c r="E25"/>
  <c r="E24"/>
  <c r="E23"/>
  <c r="E22"/>
  <c r="E21"/>
  <c r="E20"/>
  <c r="E19"/>
  <c r="E18"/>
  <c r="E17"/>
  <c r="E16" s="1"/>
  <c r="E14"/>
  <c r="E13"/>
  <c r="E12"/>
  <c r="E11"/>
  <c r="E10"/>
  <c r="E9"/>
  <c r="E7" s="1"/>
  <c r="E5" s="1"/>
  <c r="D8" i="1" s="1"/>
  <c r="E8" i="3"/>
  <c r="C219" i="2"/>
  <c r="G218"/>
  <c r="G217"/>
  <c r="G216"/>
  <c r="G215"/>
  <c r="G219" s="1"/>
  <c r="G213"/>
  <c r="C213"/>
  <c r="G212"/>
  <c r="G210"/>
  <c r="C210"/>
  <c r="G209"/>
  <c r="G208"/>
  <c r="C206"/>
  <c r="G205"/>
  <c r="G204"/>
  <c r="G203"/>
  <c r="G206" s="1"/>
  <c r="C201"/>
  <c r="G200"/>
  <c r="G199"/>
  <c r="G198"/>
  <c r="G197"/>
  <c r="G201" s="1"/>
  <c r="G196"/>
  <c r="G195"/>
  <c r="G193"/>
  <c r="C193"/>
  <c r="G192"/>
  <c r="G191"/>
  <c r="C189"/>
  <c r="G188"/>
  <c r="G187"/>
  <c r="G186"/>
  <c r="G185"/>
  <c r="G184"/>
  <c r="G183"/>
  <c r="G182"/>
  <c r="G181"/>
  <c r="C179"/>
  <c r="G178"/>
  <c r="G177"/>
  <c r="G179" s="1"/>
  <c r="C175"/>
  <c r="G174"/>
  <c r="G173"/>
  <c r="G172"/>
  <c r="G171"/>
  <c r="G170"/>
  <c r="G169"/>
  <c r="G168"/>
  <c r="G167"/>
  <c r="G166"/>
  <c r="G175" s="1"/>
  <c r="C164"/>
  <c r="G163"/>
  <c r="G162"/>
  <c r="G161"/>
  <c r="G160"/>
  <c r="G159"/>
  <c r="G158"/>
  <c r="G157"/>
  <c r="G156"/>
  <c r="G155"/>
  <c r="G154"/>
  <c r="G153"/>
  <c r="G164" s="1"/>
  <c r="C151"/>
  <c r="G150"/>
  <c r="G149"/>
  <c r="G148"/>
  <c r="G147"/>
  <c r="G146"/>
  <c r="G145"/>
  <c r="G144"/>
  <c r="G143"/>
  <c r="G142"/>
  <c r="G141"/>
  <c r="G151" s="1"/>
  <c r="C139"/>
  <c r="G138"/>
  <c r="G139" s="1"/>
  <c r="C136"/>
  <c r="G135"/>
  <c r="G134"/>
  <c r="G133"/>
  <c r="G132"/>
  <c r="G131"/>
  <c r="G130"/>
  <c r="G129"/>
  <c r="G128"/>
  <c r="G127"/>
  <c r="G126"/>
  <c r="G125"/>
  <c r="G124"/>
  <c r="G123"/>
  <c r="G122"/>
  <c r="G121"/>
  <c r="G136" s="1"/>
  <c r="C119"/>
  <c r="G118"/>
  <c r="G117"/>
  <c r="G116"/>
  <c r="G115"/>
  <c r="G119" s="1"/>
  <c r="C113"/>
  <c r="G112"/>
  <c r="G111"/>
  <c r="G110"/>
  <c r="G109"/>
  <c r="G108"/>
  <c r="G107"/>
  <c r="G106"/>
  <c r="G105"/>
  <c r="G104"/>
  <c r="G103"/>
  <c r="G113" s="1"/>
  <c r="C101"/>
  <c r="G100"/>
  <c r="G99"/>
  <c r="G98"/>
  <c r="G97"/>
  <c r="G96"/>
  <c r="G95"/>
  <c r="G94"/>
  <c r="G93"/>
  <c r="G92"/>
  <c r="G91"/>
  <c r="G90"/>
  <c r="G101" s="1"/>
  <c r="C88"/>
  <c r="G87"/>
  <c r="G86"/>
  <c r="G85"/>
  <c r="G84"/>
  <c r="G83"/>
  <c r="G82"/>
  <c r="G81"/>
  <c r="G80"/>
  <c r="G79"/>
  <c r="G88" s="1"/>
  <c r="G78"/>
  <c r="C76"/>
  <c r="G75"/>
  <c r="G74"/>
  <c r="G73"/>
  <c r="G76" s="1"/>
  <c r="C71"/>
  <c r="G70"/>
  <c r="G69"/>
  <c r="G68"/>
  <c r="G67"/>
  <c r="G71" s="1"/>
  <c r="C65"/>
  <c r="G64"/>
  <c r="G63"/>
  <c r="G62"/>
  <c r="G61"/>
  <c r="G60"/>
  <c r="G59"/>
  <c r="G58"/>
  <c r="G57"/>
  <c r="G56"/>
  <c r="G55"/>
  <c r="G54"/>
  <c r="G65" s="1"/>
  <c r="C52"/>
  <c r="G51"/>
  <c r="G50"/>
  <c r="G49"/>
  <c r="G48"/>
  <c r="G47"/>
  <c r="G52" s="1"/>
  <c r="C45"/>
  <c r="G44"/>
  <c r="G43"/>
  <c r="G42"/>
  <c r="G41"/>
  <c r="G40"/>
  <c r="G39"/>
  <c r="G38"/>
  <c r="G45" s="1"/>
  <c r="C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6" s="1"/>
  <c r="D11" i="1"/>
  <c r="G189" i="2" l="1"/>
  <c r="E5" i="6"/>
  <c r="E5" i="7"/>
  <c r="D12" i="1" s="1"/>
  <c r="G220" i="2"/>
  <c r="D7" i="1" s="1"/>
  <c r="D17" s="1"/>
  <c r="D18" s="1"/>
  <c r="D19" s="1"/>
</calcChain>
</file>

<file path=xl/comments1.xml><?xml version="1.0" encoding="utf-8"?>
<comments xmlns="http://schemas.openxmlformats.org/spreadsheetml/2006/main">
  <authors>
    <author/>
  </authors>
  <commentList>
    <comment ref="D15" authorId="0">
      <text>
        <r>
          <rPr>
            <sz val="10"/>
            <color rgb="FF000000"/>
            <rFont val="Arial ce"/>
          </rPr>
          <t>Doplnit</t>
        </r>
      </text>
    </comment>
    <comment ref="D16" authorId="0">
      <text>
        <r>
          <rPr>
            <sz val="10"/>
            <color rgb="FF000000"/>
            <rFont val="Arial ce"/>
          </rPr>
          <t>Doplnit</t>
        </r>
      </text>
    </comment>
  </commentList>
</comments>
</file>

<file path=xl/sharedStrings.xml><?xml version="1.0" encoding="utf-8"?>
<sst xmlns="http://schemas.openxmlformats.org/spreadsheetml/2006/main" count="1292" uniqueCount="669">
  <si>
    <t xml:space="preserve">Položkový rozpočet </t>
  </si>
  <si>
    <t>Název stavby:</t>
  </si>
  <si>
    <t>Položkový rozpočet</t>
  </si>
  <si>
    <t>VNITŘNÍ KANALIZACE</t>
  </si>
  <si>
    <t>"Stavební úpravy záchranné stanice v Jinonicích" (karanténa)</t>
  </si>
  <si>
    <t>Místo stavby:</t>
  </si>
  <si>
    <t>Zhotovitel:</t>
  </si>
  <si>
    <t>P5 - Jinonice, ul. Novoveská 841/2a, parc.č. 1209/6 a 1499/10</t>
  </si>
  <si>
    <t xml:space="preserve"> </t>
  </si>
  <si>
    <t>Investor:</t>
  </si>
  <si>
    <t>Lesy hl. m. Prahy, Práčská 1885, Praha 10 - Záběhlice</t>
  </si>
  <si>
    <t>P.č.</t>
  </si>
  <si>
    <t>Číslo položky</t>
  </si>
  <si>
    <t>Název položky</t>
  </si>
  <si>
    <t>MJ</t>
  </si>
  <si>
    <r>
      <t xml:space="preserve">zhotovitel </t>
    </r>
    <r>
      <rPr>
        <sz val="11"/>
        <color rgb="FF000000"/>
        <rFont val="Arial CE"/>
      </rPr>
      <t>(název a datum vyhotovení):</t>
    </r>
  </si>
  <si>
    <t>množství</t>
  </si>
  <si>
    <t>cena / MJ</t>
  </si>
  <si>
    <t>celkem</t>
  </si>
  <si>
    <t>Díl:</t>
  </si>
  <si>
    <t>1</t>
  </si>
  <si>
    <t>Zemní práce</t>
  </si>
  <si>
    <t>SOUHRNNÝ ROZPOČET</t>
  </si>
  <si>
    <t>položka , popis</t>
  </si>
  <si>
    <t>Stavební část celkem</t>
  </si>
  <si>
    <t>jednotková cena</t>
  </si>
  <si>
    <t>celková cena</t>
  </si>
  <si>
    <t>poznámka</t>
  </si>
  <si>
    <t>132 20-1101.R00</t>
  </si>
  <si>
    <t>Vnitřní kanalizace celkem</t>
  </si>
  <si>
    <t xml:space="preserve">Hloubení rýh šířky do 60 cm v hor.3 do 100 m3 </t>
  </si>
  <si>
    <t>m3</t>
  </si>
  <si>
    <t>Vnitřní vodovod celkem</t>
  </si>
  <si>
    <t>Plynovod-vnější celkem</t>
  </si>
  <si>
    <t>Plynovod-vnitřní celkem</t>
  </si>
  <si>
    <t>Hloubení rýh jam zapažených v hornině tř. 3 objemu do 100 m3 - uložení nádrže</t>
  </si>
  <si>
    <t>Ústřední vytápění celkem</t>
  </si>
  <si>
    <t>Elektroinstalace celkem</t>
  </si>
  <si>
    <t>132 20-1109.R00</t>
  </si>
  <si>
    <t xml:space="preserve">Příplatek za lepivost - hloubení rýh 60 cm v hor.3 </t>
  </si>
  <si>
    <t>VZT celkem</t>
  </si>
  <si>
    <t>DSPS (3 paré)</t>
  </si>
  <si>
    <t>Nakládání výkopu z hor. 1-4 v množství přes 100 m3</t>
  </si>
  <si>
    <t>bez DPH</t>
  </si>
  <si>
    <t>Vedlejší rozpočtové náklady</t>
  </si>
  <si>
    <t>161 10-1101.R00</t>
  </si>
  <si>
    <t xml:space="preserve">Svislé přemístění výkopku z hor.1-4 do 2,5 m </t>
  </si>
  <si>
    <t>Celková cena stavby bez DPH</t>
  </si>
  <si>
    <t>174 10-1101.R00</t>
  </si>
  <si>
    <t xml:space="preserve">Zásyp jam, rýh, šachet se zhutněním </t>
  </si>
  <si>
    <t>162 60-1102.R00</t>
  </si>
  <si>
    <t xml:space="preserve">Vodorovné přemístění výkopku z hor.1-4 do 5000 m </t>
  </si>
  <si>
    <t>1. zařizovací předměty, včetně zápachové uzávěrky</t>
  </si>
  <si>
    <t>DPH (21%)</t>
  </si>
  <si>
    <t>171 20-1101.R00</t>
  </si>
  <si>
    <t xml:space="preserve">Uložení sypaniny do násypů nezhutněných </t>
  </si>
  <si>
    <t xml:space="preserve">Celková cena stavby s DPH </t>
  </si>
  <si>
    <t xml:space="preserve">poplatek za skládku </t>
  </si>
  <si>
    <t>t</t>
  </si>
  <si>
    <t>závěsné WC vč.sedátka</t>
  </si>
  <si>
    <t>Uložení sypaniny z hornin do násypů hutněných na 103% PS</t>
  </si>
  <si>
    <t>ks</t>
  </si>
  <si>
    <t>Datum a podpis</t>
  </si>
  <si>
    <t>Úprava pláně v hornině tř. 1 až 4 se zhutněním</t>
  </si>
  <si>
    <t xml:space="preserve">*Všechny typy uváděných výrobků v zadávací dokumentaci jsou referenčního charakteru. Zadavatel připouští  použití výrobků splňující obdobné standardy a technické parametry.
</t>
  </si>
  <si>
    <t>m2</t>
  </si>
  <si>
    <t>dle výběru investora</t>
  </si>
  <si>
    <t>111 10-1111.R00</t>
  </si>
  <si>
    <t xml:space="preserve">Odstranění ruderálního porostu </t>
  </si>
  <si>
    <t>prvek pro závěsné WC - např. typ Geberit Kombifix, včetně uzávěru na přívodu vody</t>
  </si>
  <si>
    <t>182 00-1111.R00</t>
  </si>
  <si>
    <t xml:space="preserve">Plošná úprava terénu </t>
  </si>
  <si>
    <t>ovládání splachování zepředu (úsporné dvojité)</t>
  </si>
  <si>
    <t>50%rov. - svah, objemu přes 0,002 m3 do 0,01 m3</t>
  </si>
  <si>
    <t>umyvadlo</t>
  </si>
  <si>
    <t>184 10-2211.R00</t>
  </si>
  <si>
    <t xml:space="preserve">Výsadba keře do 2 m </t>
  </si>
  <si>
    <t>kus</t>
  </si>
  <si>
    <t>nerezový dvojdřez - vestavba do nerez nábytku</t>
  </si>
  <si>
    <t>103-71500</t>
  </si>
  <si>
    <t xml:space="preserve">Substrát zahradnický B  VL </t>
  </si>
  <si>
    <t>Nerezová liniová podlahová vpust š.-900mm se zápachovou uzávěrkou DN 50 do stavební sprchové vaničky (např. referenční Aco  ShowerDrain, mříž Linear)</t>
  </si>
  <si>
    <t>184 92-1094.R00</t>
  </si>
  <si>
    <t>kpl</t>
  </si>
  <si>
    <t xml:space="preserve">Mulčování </t>
  </si>
  <si>
    <t>podlahová vpust s nerezovou mřížkou a zápachovou uzávěrkou DN 50 (např. referenční Aco Badablauf Easyflow)</t>
  </si>
  <si>
    <t xml:space="preserve">položení mulčovací folie </t>
  </si>
  <si>
    <t>trojité hnojivo obsahující močovinoformaldehyd na okrasné dřeviny (např. silvamix forte)</t>
  </si>
  <si>
    <t xml:space="preserve">ošetření vysazených rostlin </t>
  </si>
  <si>
    <t>2. potrubí včetně tvarovek, úchytů a izolace - uvnitř objektu</t>
  </si>
  <si>
    <t xml:space="preserve">zalití dřeviny vodou </t>
  </si>
  <si>
    <t xml:space="preserve">dovoz vody na zálivku </t>
  </si>
  <si>
    <t>potrubí PP HT DN 40</t>
  </si>
  <si>
    <t>bm</t>
  </si>
  <si>
    <t xml:space="preserve">akátová kulatina (průměr 10-15cm) </t>
  </si>
  <si>
    <t>m</t>
  </si>
  <si>
    <t xml:space="preserve">tavola kanolistá 60 - 80 </t>
  </si>
  <si>
    <t>potrubí PP HT DN 50</t>
  </si>
  <si>
    <t>potrubí PP HT DN 75</t>
  </si>
  <si>
    <t xml:space="preserve">svída bílá 60-100 </t>
  </si>
  <si>
    <t>potrubí PP HT DN 110</t>
  </si>
  <si>
    <t xml:space="preserve">komule davidova 60-80 </t>
  </si>
  <si>
    <t>protihluková izolace, návleková, DN 40</t>
  </si>
  <si>
    <t xml:space="preserve">meruzalka 60-100 </t>
  </si>
  <si>
    <t>protihluková izolace, návleková, DN 50</t>
  </si>
  <si>
    <t xml:space="preserve">vajgnélie 60-80 </t>
  </si>
  <si>
    <t>protihluková izolace, návleková, DN 75</t>
  </si>
  <si>
    <t xml:space="preserve">tavolník 60-80 </t>
  </si>
  <si>
    <t>protihluková izolace, návleková, DN 110</t>
  </si>
  <si>
    <t>čistící kus PP DN 75</t>
  </si>
  <si>
    <t>Celkem za</t>
  </si>
  <si>
    <t>čistící kus PP DN 110</t>
  </si>
  <si>
    <t>větrací hlavice DN 110</t>
  </si>
  <si>
    <t>VNITŘNÍ VODOVOD</t>
  </si>
  <si>
    <t>2</t>
  </si>
  <si>
    <t xml:space="preserve">suchá zápachová uzávěrka DN 40 </t>
  </si>
  <si>
    <t>Základy,zvláštní zakládání</t>
  </si>
  <si>
    <t>odvod kondenzátu kotel UT</t>
  </si>
  <si>
    <t>212 79-2112.R00</t>
  </si>
  <si>
    <t>dodávka a montáž drenáže z plastových perforovaných korugovaných flexibilních trub min. DN125, min. SN8 vč.lože a trativodu</t>
  </si>
  <si>
    <t>nádobka na zachycení odkapu z pojistného ventilu zásobníku teplé vody</t>
  </si>
  <si>
    <r>
      <t xml:space="preserve">zhotovitel </t>
    </r>
    <r>
      <rPr>
        <sz val="11"/>
        <color rgb="FF000000"/>
        <rFont val="Arial CE"/>
      </rPr>
      <t>(název a datum vyhotovení):</t>
    </r>
  </si>
  <si>
    <t>32a</t>
  </si>
  <si>
    <t>dodávka a montáž systémové revizní šachty drenáže min. DN400 kalovým prostorem osazení systémové revizní šachty drenáže min. DN400 s kalovým prostorem s pochozím poklopem</t>
  </si>
  <si>
    <t xml:space="preserve">štěrkový zásyp potrubí </t>
  </si>
  <si>
    <t xml:space="preserve">obalení drenu geotextilií </t>
  </si>
  <si>
    <t>3. potrubí včetně tvarovek a zemních prací - svodné potrubí kanalizace</t>
  </si>
  <si>
    <t xml:space="preserve">systémová prostupka pro kanalizaci </t>
  </si>
  <si>
    <t xml:space="preserve">systémová prostupka pro vodovod </t>
  </si>
  <si>
    <t>lapač střešních nečistot (geigr) DN 100</t>
  </si>
  <si>
    <t>VNITŘNÍ VODOVOD CELKEM</t>
  </si>
  <si>
    <t xml:space="preserve">systémová prostupka pro plyn </t>
  </si>
  <si>
    <t>potrubí PVC KG DN 100</t>
  </si>
  <si>
    <t>potrubí PVC KG DN 125</t>
  </si>
  <si>
    <t>potrubí PVC KG DN 150</t>
  </si>
  <si>
    <t>3</t>
  </si>
  <si>
    <t>Svislé a kompletní konstrukce</t>
  </si>
  <si>
    <t>1. Ohřev TUV</t>
  </si>
  <si>
    <t>desky CETRIS tl. 20 mm, šíře výkopu 1 m</t>
  </si>
  <si>
    <t>311 23-1114.R00</t>
  </si>
  <si>
    <t>Zdivo nosné cihelné z CP 29 P15 na MVC 2,5 - atika</t>
  </si>
  <si>
    <t>317 94-1121.R00</t>
  </si>
  <si>
    <t xml:space="preserve">Osazení ocelových válcovaných nosníků do č.12 </t>
  </si>
  <si>
    <t>extrudovaný polystyren tl. 50 mm, šíře výkopu 1 m</t>
  </si>
  <si>
    <t>Oběhové čerpadlo TUV , Q=max. 4 m3/h, H=3 m, R1/2</t>
  </si>
  <si>
    <t>133-83420</t>
  </si>
  <si>
    <t xml:space="preserve">Tyč průřezu IPE 120, střední, jakost oceli 11375 </t>
  </si>
  <si>
    <t>T</t>
  </si>
  <si>
    <t>např. WILO-STAR-Z</t>
  </si>
  <si>
    <t>134-82710</t>
  </si>
  <si>
    <t xml:space="preserve">Tyč průřezu IPE 180, hrubé, jakost oceli 11375 </t>
  </si>
  <si>
    <t>WC a sprchová kabina s dvěmi dveřmi z HPL (vysokotlaké lamináty) kompaktních desek min. tl. 12mm osazených do konstrukce ze nerezových profilů, panty+nohy+knobky s otočným zámkem nerezovém provedení, vhodné pro prostory s nadměrnou vlhkostí provedení "antivandal“</t>
  </si>
  <si>
    <t>4. akumulační nádrž dešťové kanalizace</t>
  </si>
  <si>
    <t>2. výtokové armatury</t>
  </si>
  <si>
    <t>Stojánková páková směšovací baterie umyvadlová G 1/2, včetně připojovacích tlakových hadic</t>
  </si>
  <si>
    <t>dodávka a osazení podzemní akumulační plastová nádrž objemu min. 8 m3 s revizním vstupem 600 x 600 mm</t>
  </si>
  <si>
    <t>4</t>
  </si>
  <si>
    <t>Vodorovné konstrukce</t>
  </si>
  <si>
    <t>Stojánková páková směšovací baterie dřezová G 1/2, včetně připojovacích tlakových hadic</t>
  </si>
  <si>
    <t>411 32-1414.R00</t>
  </si>
  <si>
    <t xml:space="preserve">Stropy deskové ze železobetonu C 25/30  (B 30) </t>
  </si>
  <si>
    <t>změna oproti DSP</t>
  </si>
  <si>
    <t>Nástěnná páková směšovací baterie sprchová G 1/2 - 150 mm, včetně sprchové hlavice a držáku sprchy, včetně připojovacích tvarovek</t>
  </si>
  <si>
    <t>průmyslové čerpadlo v záchytné nádrži pro dešťovou (mírně znečištěnou) vodu, V=0,5 m3/h, H=20 m, včetně sacího koše a nasávací hadice</t>
  </si>
  <si>
    <t>Kulový ventil DN15 s hadicovým šroubením</t>
  </si>
  <si>
    <t>411 35-1101.R00</t>
  </si>
  <si>
    <t xml:space="preserve">Bednění stropů deskových, bednění vlastní -zřízení </t>
  </si>
  <si>
    <t>Nezámrzný ventil DN 15 s prodlouženým vřetenem, s hadicovým šroubením</t>
  </si>
  <si>
    <t>např. KEMPER</t>
  </si>
  <si>
    <t>411 35-1102.R00</t>
  </si>
  <si>
    <t>Mosazný pochromovaný rohový ventil 1/2" s kovovou rukojetí (např. Schell comfort)</t>
  </si>
  <si>
    <t xml:space="preserve">Bednění stropů deskových, vlastní - odstranění </t>
  </si>
  <si>
    <t>pro napojení umyvadla a dřezu</t>
  </si>
  <si>
    <t>5. kompletační položky</t>
  </si>
  <si>
    <t>411 35-4173.R00</t>
  </si>
  <si>
    <t xml:space="preserve">Podpěrná konstr. stropů do 12 kPa - zřízení </t>
  </si>
  <si>
    <t>411 35-4174.R00</t>
  </si>
  <si>
    <t xml:space="preserve">Podpěrná konstr. stropů do 12 kPa - odstranění </t>
  </si>
  <si>
    <t>3. plastové vícevrstvé potrubí včetně tvarovek, úchytů a návlek. izolace tl.13 mm</t>
  </si>
  <si>
    <t>411 36-1821.R00</t>
  </si>
  <si>
    <t xml:space="preserve">Výztuž stropů z betonářské oceli 10505 </t>
  </si>
  <si>
    <t>Stavební přípomoce</t>
  </si>
  <si>
    <t>PP plastové potrubí DN 16x2,3, PN 16</t>
  </si>
  <si>
    <t xml:space="preserve">násyp z kačírku - střecha </t>
  </si>
  <si>
    <t>PP plastové potrubí DN 20x2,8, PN 16</t>
  </si>
  <si>
    <t>Zkouška těsnosti před uvedením do provozu</t>
  </si>
  <si>
    <t xml:space="preserve">betonová prafa obruba </t>
  </si>
  <si>
    <t>PP plastové potrubí DN 25x3,5, PN 16</t>
  </si>
  <si>
    <t>Revize kanalizační a drenážní soustavy kamerou vč. videozáznamu na CD</t>
  </si>
  <si>
    <t>452 31-1141.R00</t>
  </si>
  <si>
    <t xml:space="preserve">Desky podkladní pod potrubí z betonu C 16/20 </t>
  </si>
  <si>
    <t>Doprava materiálu</t>
  </si>
  <si>
    <t>4. plastové potrubí včetně tvarovek, vysazení odbočky, podsapu pískem a zemních prací</t>
  </si>
  <si>
    <t>Sedlové lože z bwtonu prostého c 12/15 v otevřeném výkopu</t>
  </si>
  <si>
    <t>PE plastové potrubí HDPE-100 SDR11, PN16 - 32x3</t>
  </si>
  <si>
    <t>Štítky a popisy potrubí a zařízení</t>
  </si>
  <si>
    <t>Úprava obvodového zdiva po odkrytí střechy</t>
  </si>
  <si>
    <t>Předávací dokumentace, protokoly komplexních zkoušek</t>
  </si>
  <si>
    <t>5. armatury na potrubí</t>
  </si>
  <si>
    <t>Kulový ventil DN20</t>
  </si>
  <si>
    <t>5</t>
  </si>
  <si>
    <t>Komunikace</t>
  </si>
  <si>
    <t>Kulový ventil DN15</t>
  </si>
  <si>
    <t>596 81-1111.R00</t>
  </si>
  <si>
    <t>!!! Přesný typ zařizovacích předmětů dle výběru investora !!!</t>
  </si>
  <si>
    <t xml:space="preserve">Kladení dlaždic kom.pro pěší, lože z kameniva těž. </t>
  </si>
  <si>
    <t xml:space="preserve">Kulový ventil DN10 </t>
  </si>
  <si>
    <t>Zpětná klapka do potrubí  DN20</t>
  </si>
  <si>
    <t xml:space="preserve">dodávka betonových dlaždic 30/30/3 </t>
  </si>
  <si>
    <t>Pojistný ventil DN 20</t>
  </si>
  <si>
    <t xml:space="preserve">podsyp </t>
  </si>
  <si>
    <t xml:space="preserve">venkovní schodiště </t>
  </si>
  <si>
    <t>Filtr do potrubí DN 15</t>
  </si>
  <si>
    <t>vodoměr DN 15</t>
  </si>
  <si>
    <t>61</t>
  </si>
  <si>
    <t>Upravy povrchů vnitřní</t>
  </si>
  <si>
    <t>podružný vodoměr</t>
  </si>
  <si>
    <t>611 42-1133.R00</t>
  </si>
  <si>
    <t xml:space="preserve">Omítka vnitřní stropů rovných, MVC, štuková </t>
  </si>
  <si>
    <t>612 43-3112.RT1</t>
  </si>
  <si>
    <t>Omítka sanační pro vlhké a zasolené zdivo, jednovrstvá, 25 mm (např. WTA Cemix)</t>
  </si>
  <si>
    <t>6. přesun fakturačního vodoměru</t>
  </si>
  <si>
    <t>612 42-1331.R00</t>
  </si>
  <si>
    <t xml:space="preserve">Oprava vápen.omítek stěn do 30 % pl. - štukových </t>
  </si>
  <si>
    <t>Demontáž stávající vodoměrné sestavy</t>
  </si>
  <si>
    <t>62</t>
  </si>
  <si>
    <t>Upravy povrchů vnější</t>
  </si>
  <si>
    <t>622 45-1122.R00</t>
  </si>
  <si>
    <t xml:space="preserve">cementový podhoz </t>
  </si>
  <si>
    <t>Kulový ventil DN25</t>
  </si>
  <si>
    <t xml:space="preserve">očištění venkovního cihelného zdiva </t>
  </si>
  <si>
    <t>622 42-1131.R00</t>
  </si>
  <si>
    <t xml:space="preserve">Omítka vnější stěn, MVC, hladká, složitost 1-2 </t>
  </si>
  <si>
    <t>Zpětná klapka do potrubí  DN25</t>
  </si>
  <si>
    <t xml:space="preserve">tmel + stěrková hmota </t>
  </si>
  <si>
    <t xml:space="preserve">silikátová tenkovrstvá omítka </t>
  </si>
  <si>
    <t>vodoměr DN 20</t>
  </si>
  <si>
    <t>-</t>
  </si>
  <si>
    <t xml:space="preserve">elastická stěrka s perlinkou </t>
  </si>
  <si>
    <t>dodávka správce vodovodu</t>
  </si>
  <si>
    <t xml:space="preserve">estomerová soklová omítka </t>
  </si>
  <si>
    <t xml:space="preserve">očištění základového pasu </t>
  </si>
  <si>
    <t>7. kompletační položky</t>
  </si>
  <si>
    <t xml:space="preserve">cementový podhoz - pas </t>
  </si>
  <si>
    <t xml:space="preserve">cementová jádrová omítka - pas </t>
  </si>
  <si>
    <t>Proplach a desinfekce vodovodních rozvodů před uvedením do provozu</t>
  </si>
  <si>
    <t>63</t>
  </si>
  <si>
    <t>Podlahy a podlahové konstrukce</t>
  </si>
  <si>
    <t>Provedení tlakové zkoušky</t>
  </si>
  <si>
    <t>631 57-1001.R00</t>
  </si>
  <si>
    <t xml:space="preserve">Násyp z kameniva těženého 0 - 4, zpevňující </t>
  </si>
  <si>
    <t>631 31-3611.R00</t>
  </si>
  <si>
    <t xml:space="preserve">Mazanina betonová tl. 8 - 12 cm C 16/20  (B 20) </t>
  </si>
  <si>
    <t xml:space="preserve">Přeávací dokumentace, protokoly komplexních zkoušek </t>
  </si>
  <si>
    <t>631 36-1921.RT5</t>
  </si>
  <si>
    <t>Výztuž mazanin svařovanou sítí z drátů tažených svařovaná síť - drát 6,0 mm, oka 150/150 mm</t>
  </si>
  <si>
    <t xml:space="preserve">dutinové tvarovky iglů </t>
  </si>
  <si>
    <t>!!! Přesný typ výtokových armatur dle výběru investora !!!</t>
  </si>
  <si>
    <t>631 31-2611.R00</t>
  </si>
  <si>
    <t xml:space="preserve">Mazanina betonová tl. 64 mm C 16/20  (B 20) </t>
  </si>
  <si>
    <t>631 57-1002.R00</t>
  </si>
  <si>
    <t xml:space="preserve">štěrkový podsyp - voliera </t>
  </si>
  <si>
    <t xml:space="preserve">prafabrikovaný železobetonový panel </t>
  </si>
  <si>
    <t>Mazanina betonová tl. 7 cm C 16/20  (B 20) - voliera</t>
  </si>
  <si>
    <t>Detaily provedení betonové desky dilatační pásky</t>
  </si>
  <si>
    <t>soubor</t>
  </si>
  <si>
    <t>Stěrka anhydritová amonivelační litá C 20 do 35 mm</t>
  </si>
  <si>
    <t>64</t>
  </si>
  <si>
    <t>Výplně otvorů</t>
  </si>
  <si>
    <t>642 94-2111.R00</t>
  </si>
  <si>
    <t xml:space="preserve">Osazení zárubní dveřních ocelových, pl. do 2,5 m2 </t>
  </si>
  <si>
    <t>553-30307</t>
  </si>
  <si>
    <t xml:space="preserve">Zárubeň ocelová H 95   900x1970x95 L </t>
  </si>
  <si>
    <t>okno 970 x 1320 dodávka a montáž viz.PD</t>
  </si>
  <si>
    <t>okno 1150 x 1320 dodávka a montáž viz.PD</t>
  </si>
  <si>
    <t>okno 1470 x 470 dodávka a montáž viz.PD</t>
  </si>
  <si>
    <t>vstupní dveře 860 x 2000 dodávka a montáž viz.PD</t>
  </si>
  <si>
    <t>vstupní dveře 900 x 2000 dodávka a montáž viz.PD</t>
  </si>
  <si>
    <t>648 99-1113.R00</t>
  </si>
  <si>
    <t>Osazení vnitřních parapetních desek</t>
  </si>
  <si>
    <t>dodávka vnitřních parapetů</t>
  </si>
  <si>
    <t>žaluzie (karanténa + strážnice)</t>
  </si>
  <si>
    <t>94</t>
  </si>
  <si>
    <t>Lešení a stavební výtahy</t>
  </si>
  <si>
    <t>941 94-1051.R00</t>
  </si>
  <si>
    <t xml:space="preserve">Montáž lešení leh.řad.s podlahami,š.1,5 m, H 10 m </t>
  </si>
  <si>
    <t>941 94-1191.R00</t>
  </si>
  <si>
    <t>Příplatek za každý měsíc použití lešení k pol.84</t>
  </si>
  <si>
    <t>941 95-5001.R00</t>
  </si>
  <si>
    <t xml:space="preserve">Lešení lehké pomocné, výška podlahy do 1,2 m </t>
  </si>
  <si>
    <t>941 94-1851.R00</t>
  </si>
  <si>
    <t xml:space="preserve">Demontáž lešení leh.řad.s podlahami,š.1,5 m,H 10 m </t>
  </si>
  <si>
    <t>96</t>
  </si>
  <si>
    <t>Bourání konstrukcí</t>
  </si>
  <si>
    <t xml:space="preserve">vybourání pergoly </t>
  </si>
  <si>
    <t>962 03-2241.R00</t>
  </si>
  <si>
    <t xml:space="preserve">Bourání zdiva z cihel pálených na MC - atika </t>
  </si>
  <si>
    <t>963 05-1113.R00</t>
  </si>
  <si>
    <t xml:space="preserve">Bourání ŽB stropů deskových tl. nad 8 cm </t>
  </si>
  <si>
    <t>Bourání zdiva z cihel pálených na MC - přístavek</t>
  </si>
  <si>
    <t>968 06-1112.R00</t>
  </si>
  <si>
    <t xml:space="preserve">Vyvěšení dřevěných okenních křídel pl. do 1,5 m2 </t>
  </si>
  <si>
    <t>968 06-2355.R00</t>
  </si>
  <si>
    <t xml:space="preserve">Vybourání dřevěných rámů oken dvojitých pl. 2 m2 </t>
  </si>
  <si>
    <t>968 07-2455.R00</t>
  </si>
  <si>
    <t xml:space="preserve">Vybourání kovových dveřních zárubní pl. do 2 m2 </t>
  </si>
  <si>
    <t>962 03-2231.R00</t>
  </si>
  <si>
    <t xml:space="preserve">Bourání zdiva z cihel pálených na MVC </t>
  </si>
  <si>
    <t>965 04-2141.R00</t>
  </si>
  <si>
    <t xml:space="preserve">Bourání mazanin betonových tl. 10 cm, nad 4 m2 </t>
  </si>
  <si>
    <t xml:space="preserve">odkop zeminy ve vnitřnim prostoru </t>
  </si>
  <si>
    <t xml:space="preserve">demontáž trubkového zábradlí </t>
  </si>
  <si>
    <t>961 04-4111.R00</t>
  </si>
  <si>
    <t xml:space="preserve">Bourání betonového soklu </t>
  </si>
  <si>
    <t>Poplatek za uložení na skládce stavebního odpadu z betonu</t>
  </si>
  <si>
    <t>Poplatek za uložení na skládce stavebního odpadu směsného</t>
  </si>
  <si>
    <t>97</t>
  </si>
  <si>
    <t>Prorážení otvorů</t>
  </si>
  <si>
    <t>973 03-1335.R00</t>
  </si>
  <si>
    <t xml:space="preserve">Vysekání kapes zeď cih. MVC pl. 0,16 m2, hl. 30 cm </t>
  </si>
  <si>
    <t>711</t>
  </si>
  <si>
    <t>Izolace proti vodě</t>
  </si>
  <si>
    <t>711 14-1559.R00</t>
  </si>
  <si>
    <t xml:space="preserve">Izolace proti vlhk. Vodorovná, pásy přitavením </t>
  </si>
  <si>
    <t>628-52265</t>
  </si>
  <si>
    <t>Pás modifikovaný asfalt (např. Glastek 40 special mineral)</t>
  </si>
  <si>
    <t>628-52250.1</t>
  </si>
  <si>
    <t>Pás modif. asfalt (např. Elastek 40 special dekor modroze)</t>
  </si>
  <si>
    <t>711 11-2001.R00</t>
  </si>
  <si>
    <t xml:space="preserve">Izolace proti vlhkosti svis. nátěr ALP, za studena </t>
  </si>
  <si>
    <t>111-63110</t>
  </si>
  <si>
    <t xml:space="preserve">Lak asfaltový izolační ALP-PENETRAL  ŽC, AC </t>
  </si>
  <si>
    <t>711 14-2559.R00</t>
  </si>
  <si>
    <t xml:space="preserve">Izolace proti vlhkosti svislá pásy přitavením </t>
  </si>
  <si>
    <t>Dodatečná izolace zdiva do 450 mm nizkotlakou injektáží silikonovou mikroemulsí</t>
  </si>
  <si>
    <t xml:space="preserve">modifikovaný asfaltový pás </t>
  </si>
  <si>
    <t xml:space="preserve">hydroizolace protiradonová </t>
  </si>
  <si>
    <t xml:space="preserve">nopová folie </t>
  </si>
  <si>
    <t>712</t>
  </si>
  <si>
    <t>Živičné krytiny</t>
  </si>
  <si>
    <t>712 40-0831.R00</t>
  </si>
  <si>
    <t xml:space="preserve">Odstranění živičné krytiny střech do 30° </t>
  </si>
  <si>
    <t>712 31-1101.R00</t>
  </si>
  <si>
    <t xml:space="preserve">Povlaková krytina střech do 10°, za studena ALP </t>
  </si>
  <si>
    <t xml:space="preserve">parozábrana alu-villatherm </t>
  </si>
  <si>
    <t>283-75972</t>
  </si>
  <si>
    <t>Deska - klín spádový EPS 150 S extra tl. 40-140 mm</t>
  </si>
  <si>
    <t xml:space="preserve">separační geotextilie filtek </t>
  </si>
  <si>
    <t xml:space="preserve">hydroizolační folie dekplan </t>
  </si>
  <si>
    <t xml:space="preserve">ochranná a separační vrstva optigreen </t>
  </si>
  <si>
    <t xml:space="preserve">perforovaná nopová folie optigreen </t>
  </si>
  <si>
    <t xml:space="preserve">substrát </t>
  </si>
  <si>
    <t xml:space="preserve">suchomilné rostliny a trávy </t>
  </si>
  <si>
    <t>713</t>
  </si>
  <si>
    <t>Izolace tepelné</t>
  </si>
  <si>
    <t>713 11-1111.R00</t>
  </si>
  <si>
    <t xml:space="preserve">Izolace tepelné stropů vrchem kladené volně </t>
  </si>
  <si>
    <t xml:space="preserve">tepelná izolace eps 150 extraplus tl. 80 mm </t>
  </si>
  <si>
    <t>713 12-1111.R00</t>
  </si>
  <si>
    <t xml:space="preserve">Izolace tepelná podlah na sucho, jednovrstvá </t>
  </si>
  <si>
    <t xml:space="preserve">styrotherm tl. 40 mm </t>
  </si>
  <si>
    <t>713 13-1131.R00</t>
  </si>
  <si>
    <t>Izolace tepelná stěn lepením - fasáda</t>
  </si>
  <si>
    <t xml:space="preserve">isover  tf profi tl. 120 mm </t>
  </si>
  <si>
    <t xml:space="preserve">Izolace tepelná stěn lepením - sokl </t>
  </si>
  <si>
    <t xml:space="preserve">Izolace tepelná stěn lepením - pas </t>
  </si>
  <si>
    <t xml:space="preserve">extrudovaný polystyren tl. 80 mm </t>
  </si>
  <si>
    <t>762</t>
  </si>
  <si>
    <t>Konstrukce tesařské</t>
  </si>
  <si>
    <t xml:space="preserve">osb deska </t>
  </si>
  <si>
    <t xml:space="preserve">hranol 60/140 </t>
  </si>
  <si>
    <t>764</t>
  </si>
  <si>
    <t>Konstrukce klempířské</t>
  </si>
  <si>
    <t>764 32-1821.R00</t>
  </si>
  <si>
    <t xml:space="preserve">Demontáž oplechování atiky </t>
  </si>
  <si>
    <t>764 35-1810.R00</t>
  </si>
  <si>
    <t xml:space="preserve">Demontáž žlabů </t>
  </si>
  <si>
    <t>764 53-0440.R00</t>
  </si>
  <si>
    <t>Oplechování zdí z Ti Zn plechu, rš 500 mm - atika</t>
  </si>
  <si>
    <t>764 25-2401.R00</t>
  </si>
  <si>
    <t xml:space="preserve">Žlaby Ti Zn plech, podokapní půlkruhové, rš 250 mm </t>
  </si>
  <si>
    <t xml:space="preserve">okapnice </t>
  </si>
  <si>
    <t>764 41-0850.R00</t>
  </si>
  <si>
    <t xml:space="preserve">Demontáž oplechování parapetů,rš od 100 do 330 mm </t>
  </si>
  <si>
    <t>764 55-4402.R00</t>
  </si>
  <si>
    <t xml:space="preserve">Odpadní trouby z Ti Zn plechu, kruhové, D 100 mm </t>
  </si>
  <si>
    <t>764 51-0440.R00</t>
  </si>
  <si>
    <t xml:space="preserve">Oplechování parapetů včetně rohů Ti Zn, rš 250 mm </t>
  </si>
  <si>
    <t>766</t>
  </si>
  <si>
    <t>Konstrukce truhlářské</t>
  </si>
  <si>
    <t>766 66-1122.R00</t>
  </si>
  <si>
    <t xml:space="preserve">Montáž dveří do zárubně,otevíravých 1kř.nad 0,8 m </t>
  </si>
  <si>
    <t xml:space="preserve">dodávka interierových dveří 900 x 2020 </t>
  </si>
  <si>
    <t>767</t>
  </si>
  <si>
    <t>Konstrukce zámečnické</t>
  </si>
  <si>
    <t xml:space="preserve">desinfekční rohož </t>
  </si>
  <si>
    <t>voliera 1 (dle přiložené projektové dokumentace)</t>
  </si>
  <si>
    <t>voliera 2 (dle přiložené projektové dokumentace)</t>
  </si>
  <si>
    <t>vjezdová brána na eletrický pohon (š.4,8m, v.2,0m) - původní křídla repase, nové sloupky a pohon</t>
  </si>
  <si>
    <t xml:space="preserve">naviják pro zavěšení na kolejnici </t>
  </si>
  <si>
    <t>dodávka a montáž zábradlí schodiště z pozinkované oceli</t>
  </si>
  <si>
    <t>771</t>
  </si>
  <si>
    <t>Podlahy z dlaždic a obklady</t>
  </si>
  <si>
    <t>771 57-5101.RT5</t>
  </si>
  <si>
    <t>Montáž podlah keram. dlažby na flexibilní mrazuvzdorné lepidlo na cementové bázi (např. Knauf flexkleber)</t>
  </si>
  <si>
    <t xml:space="preserve">spárování keramické dlažby podlahy </t>
  </si>
  <si>
    <t>dodávka keramické dlažby-protiskluznost min. R13 (např Rako série Taurus industial)</t>
  </si>
  <si>
    <t>783</t>
  </si>
  <si>
    <t>Nátěry</t>
  </si>
  <si>
    <t>783 11-2110.R00</t>
  </si>
  <si>
    <t>Nátěr olejový OK ''A'' dvojnásobný - zárubeň</t>
  </si>
  <si>
    <t>783 62-6010.R00</t>
  </si>
  <si>
    <t xml:space="preserve">Nátěr plotu </t>
  </si>
  <si>
    <t>784</t>
  </si>
  <si>
    <t>Malby</t>
  </si>
  <si>
    <t>784 15-5212.R00</t>
  </si>
  <si>
    <t>Výmalba interiéru - bílá, omyvatelná, určená pro zdravotnické zařízení, dvouvrstvá</t>
  </si>
  <si>
    <t>787</t>
  </si>
  <si>
    <t>Mobiliář</t>
  </si>
  <si>
    <t>kombinovaná chladnicka obj. min. 240l a mraznicka obj. min. 100l, povrchem nerezovým, rozměr v mm cca.: š.-600, h.-600, v-2000 (např. Liebherr GCv 4060)</t>
  </si>
  <si>
    <t>Regál nerezový, s tuhou konstrukcí, rektifikovatelné stojky, pět polic, zatížení jedné police min. 80kg, rozměr v mm: š.-1200, h.-600, v.-1800</t>
  </si>
  <si>
    <t>Stůl bourárenský, nerezový, s tuhou svařovanou konstrukci, rektifikovatelné nohy, rozměr v mm: š-1900, h-800, v-850</t>
  </si>
  <si>
    <t>Stůl pro dřez nerezový, s tuhou konstrukcí, rektifikovatelné nohy, rozměr v mm:š.-1100, h.-600, v.-850</t>
  </si>
  <si>
    <t>Cena celkem za stavební část</t>
  </si>
  <si>
    <t>Prodloužení STL plynovodu PE d 90 a domovní přípojka PE d 32 pro objekt "Strážnice Jinonice" na pozemku parcelní číslo 1209/7 a 1209/6 v k. ú. Jinonice, včetně zemních prací.</t>
  </si>
  <si>
    <t>název položky</t>
  </si>
  <si>
    <t>m.j.</t>
  </si>
  <si>
    <t>cena/m.j.</t>
  </si>
  <si>
    <t>cena celkem
bez DPH</t>
  </si>
  <si>
    <t>trubka PE d á 6 m</t>
  </si>
  <si>
    <t>MONT trubka PE d 90</t>
  </si>
  <si>
    <t>záslepka elektro d 90</t>
  </si>
  <si>
    <t>MONT záslepka elektro d 90</t>
  </si>
  <si>
    <t>koleno elektro 45° d 90</t>
  </si>
  <si>
    <t>MONT koleno elektro 45° d 90</t>
  </si>
  <si>
    <t>přípojkový T-kus d 90/32</t>
  </si>
  <si>
    <t>MONT přípojkový T-kus d 90/25-63</t>
  </si>
  <si>
    <t>koleno elektro 90° d 32</t>
  </si>
  <si>
    <t>MONT koleno elektro 90° d 32</t>
  </si>
  <si>
    <t>objímka d 32</t>
  </si>
  <si>
    <t>MONT objímka d 32</t>
  </si>
  <si>
    <t>ukončení přípojky d 32 (KK,přechod,držák)</t>
  </si>
  <si>
    <t>MONT ukončení přípojky d 32 (KK,přechod,držák)</t>
  </si>
  <si>
    <t>zátka černá 1"</t>
  </si>
  <si>
    <t xml:space="preserve">MONT zátka 1" </t>
  </si>
  <si>
    <t xml:space="preserve">Ostatní montážní práce </t>
  </si>
  <si>
    <t>Ostatní montážní materiál</t>
  </si>
  <si>
    <t>trubka PE d 32 ROBUST tyč</t>
  </si>
  <si>
    <t>MONT trubka PE d 32 ROBUST</t>
  </si>
  <si>
    <t>výstražná fólie</t>
  </si>
  <si>
    <t xml:space="preserve">MONT výstražná fólie </t>
  </si>
  <si>
    <t xml:space="preserve">signalizační vodič 2,5 mm </t>
  </si>
  <si>
    <t xml:space="preserve">MONT signalizační vodič 2,5 mm </t>
  </si>
  <si>
    <t>Inženýring - projednání DIO, DIR</t>
  </si>
  <si>
    <t>Realizace DIO</t>
  </si>
  <si>
    <t>Doprava</t>
  </si>
  <si>
    <t xml:space="preserve">Geodetické zaměření </t>
  </si>
  <si>
    <t>VNITŘNÍ PLYNOVOD</t>
  </si>
  <si>
    <t>Hutnící zkouška</t>
  </si>
  <si>
    <t>zhotovitel (název a datum vyhotovení):</t>
  </si>
  <si>
    <t xml:space="preserve">Kompletace dokumentace </t>
  </si>
  <si>
    <t>Napuštění plynovodu, odvzdušnění</t>
  </si>
  <si>
    <t>Propoj na stávající řad - PE</t>
  </si>
  <si>
    <t>Vnitřní plynovod celkem</t>
  </si>
  <si>
    <t>Revize zařízení</t>
  </si>
  <si>
    <t>Příprava na tlakovou zkoušku</t>
  </si>
  <si>
    <t>1. plastové potrubí včetně tvarovek, chrániček a zemních prací</t>
  </si>
  <si>
    <t>Tlaková zkouška</t>
  </si>
  <si>
    <t>Účast technika PPSD u TZ a propojů</t>
  </si>
  <si>
    <t>DN 25 PE SDR 11 dxt 32x3</t>
  </si>
  <si>
    <t>ZEMNÍ PRÁCE</t>
  </si>
  <si>
    <t>včetně vysazení odbočky DN25/DN25</t>
  </si>
  <si>
    <t>Řezání živice tl. nad 10 cm</t>
  </si>
  <si>
    <t>Bourání, odstranění živice</t>
  </si>
  <si>
    <t>2. potrubí včetně tvarovek, chrániček, úchytů, nátěrů a izolací</t>
  </si>
  <si>
    <t>Bourání, odstranění betonu</t>
  </si>
  <si>
    <t>trubky ocelové bezešvé j.m. 11 353.0 DN 20</t>
  </si>
  <si>
    <t>Hloubení rýh, h.3, strojní těžení</t>
  </si>
  <si>
    <t>Hloubení rýh, h.3, ruční těžení</t>
  </si>
  <si>
    <t>trubky ocelové bezešvé j.m. 11 353.0 DN 25</t>
  </si>
  <si>
    <t>Lože pod potrubí</t>
  </si>
  <si>
    <t>Štěrkopísek</t>
  </si>
  <si>
    <t>3. podružné měření + uzávěry</t>
  </si>
  <si>
    <t>Zásyp štěrkopískem se zhutněním</t>
  </si>
  <si>
    <t>plynoměr BK-G4</t>
  </si>
  <si>
    <t>Zásyp zeminou se zhutněním</t>
  </si>
  <si>
    <t>plynovodný uzavírací kohout DN 25</t>
  </si>
  <si>
    <t>Nakládání výkopku, suti</t>
  </si>
  <si>
    <t>Vodorovná doprava výkopku, suti na skládku</t>
  </si>
  <si>
    <t>Poplatek za skládku suti - beton</t>
  </si>
  <si>
    <t>4. spotřebiče</t>
  </si>
  <si>
    <t>Poplatek za skládku suti - živice</t>
  </si>
  <si>
    <t>kotel ÚT na zemní plyn, včetně uzavíracího plynového kohoutu</t>
  </si>
  <si>
    <t xml:space="preserve">Poplatek za skládku výkopku </t>
  </si>
  <si>
    <t>dodávka ÚT</t>
  </si>
  <si>
    <t xml:space="preserve">Bourání, odstranění živice </t>
  </si>
  <si>
    <t>5. ostatní</t>
  </si>
  <si>
    <t xml:space="preserve">Vyspravení kamenivem 16-32 </t>
  </si>
  <si>
    <t xml:space="preserve">Vyspravení betonem 2,34 m3 </t>
  </si>
  <si>
    <t>Izolace pro potrubí DN 25 vyhovující jiskrové zkoušce pro zkušební napětí 25 kV - dle ČSN 736005</t>
  </si>
  <si>
    <t>v místě křížení s dešťovou kanalizací</t>
  </si>
  <si>
    <t>Vyspravení živicí ABJ tl. 4 cm</t>
  </si>
  <si>
    <t>6. kompletační položky</t>
  </si>
  <si>
    <t>Cena celkem</t>
  </si>
  <si>
    <t>Profouknutí rozvodů před uváděním do provozu</t>
  </si>
  <si>
    <t>Provedení tlakové zkoušky a revize plynovodu</t>
  </si>
  <si>
    <t>ÚSTŘEDNÍ VYTÁPĚNÍ</t>
  </si>
  <si>
    <r>
      <t xml:space="preserve">zhotovitel </t>
    </r>
    <r>
      <rPr>
        <sz val="11"/>
        <color rgb="FF000000"/>
        <rFont val="Arial CE"/>
      </rPr>
      <t>(název a datum vyhotovení):</t>
    </r>
  </si>
  <si>
    <t>A1. zdroj tepla + regulace</t>
  </si>
  <si>
    <t>Plynový kondenzační nástěnný kotel pro ústření vytápění  s regulovatelným výkonem 1,9-13,0 kW při teplotním spádu 80/60°C, včetně čerpadla pro topný okruh (0,7 m3/h, H=25 m), pojistných a zabezpečovacích zařízení a systémovou ekvitermní regulací, včetně prostorového termostatu (např. referenční standard Viessmann Vitodens 222-W).Kotel bude v provedení s nuceným přívodem spalovacího vzduchu a odvodem spalin nad střechu koaxiálním potrubím 60/100 mm. Součástí dodávky kotle bude zásobníkový nepřímotopný ohřívač teplé vody o objemu 120 litrů, umístěný pod nástěnným kotlem (např. referenční Viessmann 100-W, typ CUGA 120). Součástí dodávky bude propojovací sestava kotle a ohřívače.</t>
  </si>
  <si>
    <t>Kotel, odkouření, zásobník TV a ekvitermní regulace je systémovou dodávkou jednoho výrobce. Nelze výrobce kombinovat!!</t>
  </si>
  <si>
    <t>Plnící zařízení k plnění topných zařízení</t>
  </si>
  <si>
    <t>Jímka kondenzátu, sada odtokové nálevky</t>
  </si>
  <si>
    <t>Koaxiálním potrubím 60/100 mm</t>
  </si>
  <si>
    <t>Koaxiálním potrubím 60/100 mm - revizní kus</t>
  </si>
  <si>
    <t>Koaxiálním potrubím 60/100 mm - průchodka střechou</t>
  </si>
  <si>
    <t>Koaxiálním potrubím 60/100 mm - koncový nástřešní kus</t>
  </si>
  <si>
    <t>Regulace - referenční standard Viessman Vitotronic 200 typ O2B s týdenním programem, včetně venkovního čidla</t>
  </si>
  <si>
    <t>použit i jako prostorový termostat v m.č. 1.01</t>
  </si>
  <si>
    <t>Prostorový termostat manuální</t>
  </si>
  <si>
    <t>A2. měděné potrubí včetně tvarovek, úchytů a izolace tl.20 mm</t>
  </si>
  <si>
    <t>měděné potrubí 15x1, PN 16, 95°C</t>
  </si>
  <si>
    <t>měděné potrubí 22x1, PN 16, 95°C</t>
  </si>
  <si>
    <t>A3. otopná tělesa</t>
  </si>
  <si>
    <t>kombinované otopné těleso typu žebřík s elektrickým topným tělesem 300W, s integrovaným regulátorem teploty (např. KORADO KORALUX LINEAR CLASSIC)</t>
  </si>
  <si>
    <t>koupelnový žebřík</t>
  </si>
  <si>
    <t>A4. podlahové vytápění - referenční standard REHAU</t>
  </si>
  <si>
    <t>Trubka plastová pro podlahové vytápění (např. RAUTHERM S 17x2,0)</t>
  </si>
  <si>
    <t xml:space="preserve">Systémová deska VARIO  </t>
  </si>
  <si>
    <t>Rozdělovač HKV 4, 4 okruhy, včetně reglačních komponntů pro jednotlivé okruhy</t>
  </si>
  <si>
    <t>Kulový ventil DN 20 pro připojení rozdělovače</t>
  </si>
  <si>
    <t>Mísící sada pro HKV/HKV-D</t>
  </si>
  <si>
    <t>Připojovací šroubení 17 x 2,0</t>
  </si>
  <si>
    <t>Skříně rozdělovače UP 3  (bílá barva)</t>
  </si>
  <si>
    <t xml:space="preserve">Dilatační profil 1,2 m </t>
  </si>
  <si>
    <t>Průchodka průměru 23 mm pro ochranu trubek v dilatacích</t>
  </si>
  <si>
    <t>Okrajová dilatační páska  ( 25 m )</t>
  </si>
  <si>
    <t>Servopohon podlahových okruhů 230 V</t>
  </si>
  <si>
    <t>Sběrnice - 4-kanálový modul zónové regulace 230 V</t>
  </si>
  <si>
    <t>A5. armatury</t>
  </si>
  <si>
    <t>Rohová připojovací armaturu DN 15 - systémová součást koupelnového tělesa</t>
  </si>
  <si>
    <t>pro koupelnový žebřík</t>
  </si>
  <si>
    <t>Termostatická hlavice přímá (např. HEIMEIER typ K)</t>
  </si>
  <si>
    <t>A6. kompletační položky</t>
  </si>
  <si>
    <t>Revize odkouření</t>
  </si>
  <si>
    <t>Provedení tlakové a topné zkoušky</t>
  </si>
  <si>
    <t>Jemné zaregulování systému</t>
  </si>
  <si>
    <t>Dvojnásobný proplach systému a náplň upravenou vodou</t>
  </si>
  <si>
    <t>Zaškolení obsluhy</t>
  </si>
  <si>
    <t>Předávací dokumentace, protokoly komplexních zkoušek a zaregulování</t>
  </si>
  <si>
    <t>Položkový rozpočet - elektroinstalace</t>
  </si>
  <si>
    <t>kód</t>
  </si>
  <si>
    <t>typ</t>
  </si>
  <si>
    <t>položka</t>
  </si>
  <si>
    <t>Popis</t>
  </si>
  <si>
    <t>výměra</t>
  </si>
  <si>
    <t>cena/MJ</t>
  </si>
  <si>
    <t>CENA CELKEM</t>
  </si>
  <si>
    <t>Rozvaděče</t>
  </si>
  <si>
    <t>Rozvaděč R1; oceloplechový rozvaděč pod omítku, s dveřmi, 3x24 modulů, rozm.: š.580 x v.600 x h.140mm (nika),  IP30/20, nap. soustava TN-C-S, 3x400/230V, 50Hz, hl. vypínač 3x63A, přepěťová ochrana I.+II. stupně, výbava a zapojení dle schéma rozvaděče, drobný nespecifikovaný materiál, dokumentace, popisky vývodů, komplet (typ např. Schrack M160 compact)</t>
  </si>
  <si>
    <t>Svítidla</t>
  </si>
  <si>
    <t>A - LED stropní svítídilo, 40W, 4000K, bílé, stmívatelný driver touch-dimm, vč. příslušenství pro přisazenou montáž (např. Office 6060 UGR)</t>
  </si>
  <si>
    <t>B - LED stropní svítídilo, 40W, 4000K, bílé, s driverem, vč. příslušenství pro přisazenou montáž (např. Office 6060 UGR)</t>
  </si>
  <si>
    <t>C - LED přisazené svítídilo, stropní / nástěnná montáž, 18W, 4000K, IP44, s vestavěným pohybovým senzorem (např. Cala 18 D)</t>
  </si>
  <si>
    <t>Instalační materiál, přístroje</t>
  </si>
  <si>
    <t>Zásuvka jednofázová jednoduchá 16A/230V</t>
  </si>
  <si>
    <t>Zásuvka jednofázová jednoduchá 16A/230V s vyšším krytím, pod omítku, vč. rámečku</t>
  </si>
  <si>
    <t>Jednopólový vypínač s vyšším krytím pod omítku, vč. rámečku</t>
  </si>
  <si>
    <t>Schodišťový přepínač s vyšším krytím pod omítku, vč. rámečku</t>
  </si>
  <si>
    <t>Tlačítkový ovladač s vyšším krytím pod omítku, vč. rámečku</t>
  </si>
  <si>
    <t>Přístrojový rámeček jednonásobný</t>
  </si>
  <si>
    <t>Ochranná přípojnice místního pospojování, např. EPS 3 XX</t>
  </si>
  <si>
    <t>Instalační krabice pod omítku pro EPS 3, s víčkem, KO 100 E_KA</t>
  </si>
  <si>
    <t>Přístrojové krabice např. KPR 68</t>
  </si>
  <si>
    <t>Rozbočné krabice KU 68/2-1902 s víčkem, vč. svorek</t>
  </si>
  <si>
    <t>Krabice elektroinstalační do zateplení  Kopos Kolín KEZ KB</t>
  </si>
  <si>
    <t>Montážní deska do zateplení Kopos Kolín MDZ KB (upevnění svítidel nebo jiných instal. přístrojů na fasádě)</t>
  </si>
  <si>
    <t>Kabel CYKY-J 3x2,5</t>
  </si>
  <si>
    <t>Kabel CYKY-J 5x1,5</t>
  </si>
  <si>
    <t>Kabel CYKY-J 3x1,5</t>
  </si>
  <si>
    <t>Kabel CYKY-O 3x1,5</t>
  </si>
  <si>
    <r>
      <rPr>
        <sz val="10"/>
        <color rgb="FF000000"/>
        <rFont val="Arial"/>
      </rPr>
      <t>Vodič CYA 10mm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</t>
    </r>
  </si>
  <si>
    <t>Kabel JYTY 4x1</t>
  </si>
  <si>
    <t>Kabel JYTY 2x1</t>
  </si>
  <si>
    <r>
      <rPr>
        <sz val="10"/>
        <color rgb="FF000000"/>
        <rFont val="Arial"/>
      </rPr>
      <t>Vodič CYA 6 mm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žz, vč. Barnard svorek</t>
    </r>
  </si>
  <si>
    <t>Kabelová chránička ohebná prům. 40mm</t>
  </si>
  <si>
    <t>Výstražná fólie do výkopu, bal. 50m</t>
  </si>
  <si>
    <t xml:space="preserve">Drobný nespecifikovaný materiál </t>
  </si>
  <si>
    <t>Pozn.: Všechny instalační předměty budou určeny příp. odsouhlaseny před realizaci investorem.  (unifikovaný, bílý, jednotný vzhled, jako referenční uvažovat ABB Tango)</t>
  </si>
  <si>
    <t>Hromosvod a uzemnění</t>
  </si>
  <si>
    <t>Drát AlMgSi pr.8mm</t>
  </si>
  <si>
    <t>Zemnicí pas FeZn 30x4mm</t>
  </si>
  <si>
    <t>Drát FeZn pr. 10mm izolovaný PVC</t>
  </si>
  <si>
    <t>SU - svorka univerzální SU N, nerezová</t>
  </si>
  <si>
    <t>SZ - zkušební svorka, nerezová, vč. označení</t>
  </si>
  <si>
    <t>Podpěra vedení PV 21c, pro upevnění vodiče na ploché střeše, plast se štěrkovou výplní, vč. víčka</t>
  </si>
  <si>
    <t>Položkový rozpočet - Vzduchotechnika</t>
  </si>
  <si>
    <t>SP - svorka na připojení potrubí do průměru 100mm, nerezová, např. ST N</t>
  </si>
  <si>
    <t>POŘ.</t>
  </si>
  <si>
    <t>M.J.</t>
  </si>
  <si>
    <t>SO - okapová svorka SOcN, nerezová</t>
  </si>
  <si>
    <t>Množství</t>
  </si>
  <si>
    <t>Jedn. cena</t>
  </si>
  <si>
    <t>Dodávka</t>
  </si>
  <si>
    <t>Montáž</t>
  </si>
  <si>
    <t>Cena celkem (bez DPH)</t>
  </si>
  <si>
    <t>OU - ochranný úhelník  FeZn, 1,7m, včetně držáků do stěny se zateplením  např. DUDa-32, komplet vč. hmoždinky</t>
  </si>
  <si>
    <t xml:space="preserve">Podpěra vedení do zdi se zateplením tloušťky 130mm pro vodiče prům. 8-10mm, upevnění přes hmoždinku, PV 17pp N, nerezová, kompletní včetně hmoždinek </t>
  </si>
  <si>
    <t>Uzemňovací svorka páska - páska, FeZn, např. SR 2b</t>
  </si>
  <si>
    <t>Strojní zařízení</t>
  </si>
  <si>
    <t>Uzemňovací svorka páska - drát, FeZn, např. SR 3b</t>
  </si>
  <si>
    <t xml:space="preserve">Izolační nátěry, pomocný materiál </t>
  </si>
  <si>
    <t>1.01</t>
  </si>
  <si>
    <t>Revize hromosvodu a uzemnění vč. měření odporu uzemnění</t>
  </si>
  <si>
    <t>axiální ventilátor 230V/max. 50W, průtok vzduchu min. 100 m3/hod, nerezový čichromový kryt, tichý chod (max. akustický tlak 38dB),s doběhem,s ochranou proti zpětnému tahu (např. Wave D 100 TC)</t>
  </si>
  <si>
    <t>Slaboproudé rozvody</t>
  </si>
  <si>
    <t>Nástěnný rozvaděč, 19" (6U), rozm.: 600x370x395mm</t>
  </si>
  <si>
    <t>Potrubí a mřížky</t>
  </si>
  <si>
    <t>Prodlužovací kabel s ukončením trojitou zásuvkou s přep. ochranou III. stupně, délka 2m</t>
  </si>
  <si>
    <t>2.01</t>
  </si>
  <si>
    <t>potrubí SPIRO pozink, prům 100mm</t>
  </si>
  <si>
    <t>19" polička s perf.,hl. 350mm, 1U</t>
  </si>
  <si>
    <t>Switch 8x port RJ45, min. 4x s PoE</t>
  </si>
  <si>
    <t>2.02</t>
  </si>
  <si>
    <t>samotahová hlavice CAGI DN 100</t>
  </si>
  <si>
    <t>Wi-Fi router / přístupový bod, nástěnná montáž, vč. kabelového připojení do sítě, Dual-Band (2,4 + 5 GHz)</t>
  </si>
  <si>
    <t>2.03</t>
  </si>
  <si>
    <t>Konektor RJ45, stíněný FTP cat. 6</t>
  </si>
  <si>
    <t>2.04</t>
  </si>
  <si>
    <t>mřížky s dešťovou žaluzií a sítí proti hmyzu DN 100</t>
  </si>
  <si>
    <t>Venkovní barevná kamera s IR přísvitem až 40m, 5Mpx, motorzoom, např. Hikvision DS-2CE56H5T-IT3Z</t>
  </si>
  <si>
    <t>2.05</t>
  </si>
  <si>
    <t>kotevní komponenty s tlumícími vložkami</t>
  </si>
  <si>
    <t xml:space="preserve">Video Balun sada pro přenos Turbo HD videosignálu po krouceném páru, dosah 200m, pasivní, vysílač/přijímač BNC/kabel/Terminál UTP </t>
  </si>
  <si>
    <t>Napájecí M konektor na 12VDC/24VAC pro IP a analogové kamery</t>
  </si>
  <si>
    <t xml:space="preserve">Napájecí F konektor na 12VDC/24VAC pro IP a analogové kamery, svorkovnice </t>
  </si>
  <si>
    <t>Napájecí zdroj 12V DC, 5A, např. PSD12070</t>
  </si>
  <si>
    <t>Izolace potrubí</t>
  </si>
  <si>
    <t>Kabelový rozbočovač napájení, 1 vstup / 4 výstupy DC 5,5/2,1</t>
  </si>
  <si>
    <t>Software</t>
  </si>
  <si>
    <t>3.01</t>
  </si>
  <si>
    <t>izolační návlek 25mm prům 100mm</t>
  </si>
  <si>
    <t>Kabel stíněný FTP cat.6, venkovní</t>
  </si>
  <si>
    <t>Záznamové zařízení, 1x HDD, např. Hikvision DS-7204HUHI-K1</t>
  </si>
  <si>
    <t>2TB pevný disk vhodný pro DVR, NVR HikVision, rozhraní SATA II/III</t>
  </si>
  <si>
    <t>Ostatní</t>
  </si>
  <si>
    <t>Trubka PVC ohebná pod omítku prům. 25mm</t>
  </si>
  <si>
    <t>4.01</t>
  </si>
  <si>
    <t xml:space="preserve">Revize </t>
  </si>
  <si>
    <t>PVC lišta vkládací LHD 17x17mm</t>
  </si>
  <si>
    <t>Pomocný montážní materiál, komplet</t>
  </si>
  <si>
    <t>4.02</t>
  </si>
  <si>
    <t>4.03</t>
  </si>
  <si>
    <t>Provedení zkoušek</t>
  </si>
  <si>
    <t>4.04</t>
  </si>
  <si>
    <t>Zednické přípomoce (průrazy, drážky do zdiva, atp.)</t>
  </si>
  <si>
    <t>4.05</t>
  </si>
  <si>
    <t>Průzkum stávajícího stavu</t>
  </si>
  <si>
    <t>Autorský dozor projektanta</t>
  </si>
  <si>
    <t>hod.</t>
  </si>
  <si>
    <t>Montáž veškerého materiálu</t>
  </si>
  <si>
    <t>Dodávka celkem</t>
  </si>
  <si>
    <t>Nosné a upevňovací pomocné konstrukce</t>
  </si>
  <si>
    <t>Výchozí revize elektroinstalace</t>
  </si>
  <si>
    <t>Montáž celkem</t>
  </si>
  <si>
    <t>Dodavatelská dokumentace</t>
  </si>
  <si>
    <t>Celková cena (bez DPH)</t>
  </si>
  <si>
    <t>Měření kabelů, odzkoušení, instruktáže, atp. pro slaboproudé systémy</t>
  </si>
  <si>
    <t>DODÁVKA ELEKTROINSTALACE CELKEM (bez DPH)</t>
  </si>
</sst>
</file>

<file path=xl/styles.xml><?xml version="1.0" encoding="utf-8"?>
<styleSheet xmlns="http://schemas.openxmlformats.org/spreadsheetml/2006/main">
  <numFmts count="6">
    <numFmt numFmtId="164" formatCode="#,##0.00&quot; Kč&quot;"/>
    <numFmt numFmtId="165" formatCode="#,##0.0"/>
    <numFmt numFmtId="166" formatCode="_-* #,##0\ _K_č_-;\-* #,##0\ _K_č_-;_-* \-??\ _K_č_-;_-@"/>
    <numFmt numFmtId="167" formatCode="#,##0.00\ &quot;Kč&quot;"/>
    <numFmt numFmtId="168" formatCode="0.0"/>
    <numFmt numFmtId="169" formatCode="000\ 00"/>
  </numFmts>
  <fonts count="29">
    <font>
      <sz val="10"/>
      <color rgb="FF000000"/>
      <name val="Arial ce"/>
    </font>
    <font>
      <b/>
      <sz val="8"/>
      <color rgb="FF000000"/>
      <name val="Arial"/>
    </font>
    <font>
      <b/>
      <sz val="11"/>
      <color rgb="FF000000"/>
      <name val="Arial"/>
    </font>
    <font>
      <sz val="10"/>
      <name val="Arial ce"/>
    </font>
    <font>
      <b/>
      <sz val="10"/>
      <color rgb="FF000000"/>
      <name val="Arial"/>
    </font>
    <font>
      <b/>
      <i/>
      <sz val="8"/>
      <color rgb="FF000000"/>
      <name val="Arial"/>
    </font>
    <font>
      <b/>
      <i/>
      <sz val="10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u/>
      <sz val="11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b/>
      <u/>
      <sz val="9"/>
      <color rgb="FF000000"/>
      <name val="Arial"/>
    </font>
    <font>
      <i/>
      <sz val="8"/>
      <color rgb="FF808080"/>
      <name val="Arial"/>
    </font>
    <font>
      <b/>
      <sz val="9"/>
      <color rgb="FF000000"/>
      <name val="Arial"/>
    </font>
    <font>
      <i/>
      <sz val="8"/>
      <color rgb="FF000000"/>
      <name val="Arial ce"/>
    </font>
    <font>
      <b/>
      <u/>
      <sz val="11"/>
      <color rgb="FF000000"/>
      <name val="Arial"/>
    </font>
    <font>
      <b/>
      <u/>
      <sz val="9"/>
      <color rgb="FF000000"/>
      <name val="Arial"/>
    </font>
    <font>
      <i/>
      <sz val="8"/>
      <color rgb="FF000000"/>
      <name val="Arial"/>
    </font>
    <font>
      <b/>
      <i/>
      <sz val="12"/>
      <color rgb="FF000000"/>
      <name val="Arial"/>
    </font>
    <font>
      <b/>
      <sz val="12"/>
      <color rgb="FF000000"/>
      <name val="Arial"/>
    </font>
    <font>
      <i/>
      <sz val="9"/>
      <color rgb="FF000000"/>
      <name val="Arial"/>
    </font>
    <font>
      <b/>
      <u/>
      <sz val="9"/>
      <color rgb="FF000000"/>
      <name val="Arial"/>
    </font>
    <font>
      <b/>
      <u/>
      <sz val="9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rgb="FFFF0000"/>
      <name val="Arial"/>
    </font>
    <font>
      <sz val="11"/>
      <color rgb="FF000000"/>
      <name val="Arial CE"/>
    </font>
    <font>
      <vertAlign val="superscript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D7"/>
        <bgColor rgb="FFFFFFD7"/>
      </patternFill>
    </fill>
    <fill>
      <patternFill patternType="solid">
        <fgColor rgb="FFB2B2B2"/>
        <bgColor rgb="FFB2B2B2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78">
    <xf numFmtId="0" fontId="0" fillId="0" borderId="0" xfId="0" applyFont="1" applyAlignment="1"/>
    <xf numFmtId="0" fontId="2" fillId="2" borderId="2" xfId="0" applyFont="1" applyFill="1" applyBorder="1" applyAlignment="1">
      <alignment horizontal="left"/>
    </xf>
    <xf numFmtId="0" fontId="4" fillId="2" borderId="4" xfId="0" applyFont="1" applyFill="1" applyBorder="1"/>
    <xf numFmtId="0" fontId="4" fillId="0" borderId="0" xfId="0" applyFont="1"/>
    <xf numFmtId="0" fontId="4" fillId="2" borderId="10" xfId="0" applyFont="1" applyFill="1" applyBorder="1"/>
    <xf numFmtId="0" fontId="2" fillId="2" borderId="12" xfId="0" applyFont="1" applyFill="1" applyBorder="1"/>
    <xf numFmtId="49" fontId="1" fillId="2" borderId="17" xfId="0" applyNumberFormat="1" applyFont="1" applyFill="1" applyBorder="1"/>
    <xf numFmtId="0" fontId="4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8" fillId="0" borderId="0" xfId="0" applyFont="1"/>
    <xf numFmtId="0" fontId="9" fillId="2" borderId="12" xfId="0" applyFont="1" applyFill="1" applyBorder="1"/>
    <xf numFmtId="0" fontId="0" fillId="0" borderId="0" xfId="0" applyFont="1"/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left"/>
    </xf>
    <xf numFmtId="0" fontId="4" fillId="0" borderId="26" xfId="0" applyFont="1" applyBorder="1"/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10" fillId="2" borderId="17" xfId="0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right"/>
    </xf>
    <xf numFmtId="0" fontId="8" fillId="0" borderId="11" xfId="0" applyFont="1" applyBorder="1"/>
    <xf numFmtId="0" fontId="10" fillId="2" borderId="18" xfId="0" applyFont="1" applyFill="1" applyBorder="1" applyAlignment="1">
      <alignment horizontal="center" wrapText="1"/>
    </xf>
    <xf numFmtId="0" fontId="8" fillId="0" borderId="14" xfId="0" applyFont="1" applyBorder="1"/>
    <xf numFmtId="3" fontId="10" fillId="2" borderId="18" xfId="0" applyNumberFormat="1" applyFont="1" applyFill="1" applyBorder="1" applyAlignment="1">
      <alignment horizontal="center" wrapText="1"/>
    </xf>
    <xf numFmtId="164" fontId="8" fillId="0" borderId="26" xfId="0" applyNumberFormat="1" applyFont="1" applyBorder="1"/>
    <xf numFmtId="164" fontId="10" fillId="2" borderId="18" xfId="0" applyNumberFormat="1" applyFont="1" applyFill="1" applyBorder="1" applyAlignment="1">
      <alignment horizontal="center" wrapText="1"/>
    </xf>
    <xf numFmtId="164" fontId="8" fillId="0" borderId="16" xfId="0" applyNumberFormat="1" applyFont="1" applyBorder="1"/>
    <xf numFmtId="0" fontId="10" fillId="2" borderId="24" xfId="0" applyFont="1" applyFill="1" applyBorder="1" applyAlignment="1">
      <alignment horizontal="center" wrapText="1"/>
    </xf>
    <xf numFmtId="49" fontId="10" fillId="0" borderId="26" xfId="0" applyNumberFormat="1" applyFont="1" applyBorder="1" applyAlignment="1">
      <alignment horizontal="left"/>
    </xf>
    <xf numFmtId="0" fontId="10" fillId="2" borderId="12" xfId="0" applyFont="1" applyFill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 applyAlignment="1">
      <alignment horizontal="center" shrinkToFit="1"/>
    </xf>
    <xf numFmtId="4" fontId="10" fillId="0" borderId="26" xfId="0" applyNumberFormat="1" applyFont="1" applyBorder="1" applyAlignment="1">
      <alignment horizontal="right"/>
    </xf>
    <xf numFmtId="164" fontId="10" fillId="0" borderId="26" xfId="0" applyNumberFormat="1" applyFont="1" applyBorder="1"/>
    <xf numFmtId="0" fontId="11" fillId="0" borderId="28" xfId="0" applyFont="1" applyBorder="1"/>
    <xf numFmtId="0" fontId="11" fillId="0" borderId="28" xfId="0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0" fontId="10" fillId="0" borderId="28" xfId="0" applyFont="1" applyBorder="1"/>
    <xf numFmtId="0" fontId="11" fillId="0" borderId="0" xfId="0" applyFont="1"/>
    <xf numFmtId="0" fontId="12" fillId="0" borderId="29" xfId="0" applyFont="1" applyBorder="1"/>
    <xf numFmtId="0" fontId="11" fillId="0" borderId="30" xfId="0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0" fontId="8" fillId="0" borderId="13" xfId="0" applyFont="1" applyBorder="1"/>
    <xf numFmtId="0" fontId="13" fillId="0" borderId="14" xfId="0" applyFont="1" applyBorder="1"/>
    <xf numFmtId="0" fontId="11" fillId="0" borderId="33" xfId="0" applyFont="1" applyBorder="1"/>
    <xf numFmtId="0" fontId="13" fillId="0" borderId="36" xfId="0" applyFont="1" applyBorder="1"/>
    <xf numFmtId="164" fontId="8" fillId="0" borderId="37" xfId="0" applyNumberFormat="1" applyFont="1" applyBorder="1"/>
    <xf numFmtId="0" fontId="14" fillId="0" borderId="38" xfId="0" applyFont="1" applyBorder="1"/>
    <xf numFmtId="0" fontId="11" fillId="0" borderId="38" xfId="0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0" borderId="38" xfId="0" applyNumberFormat="1" applyFont="1" applyBorder="1" applyAlignment="1">
      <alignment horizontal="right"/>
    </xf>
    <xf numFmtId="0" fontId="4" fillId="2" borderId="41" xfId="0" applyFont="1" applyFill="1" applyBorder="1"/>
    <xf numFmtId="0" fontId="11" fillId="0" borderId="38" xfId="0" applyFont="1" applyBorder="1"/>
    <xf numFmtId="164" fontId="4" fillId="2" borderId="43" xfId="0" applyNumberFormat="1" applyFont="1" applyFill="1" applyBorder="1"/>
    <xf numFmtId="0" fontId="14" fillId="0" borderId="44" xfId="0" applyFont="1" applyBorder="1"/>
    <xf numFmtId="0" fontId="4" fillId="4" borderId="45" xfId="0" applyFont="1" applyFill="1" applyBorder="1"/>
    <xf numFmtId="0" fontId="11" fillId="0" borderId="8" xfId="0" applyFont="1" applyBorder="1" applyAlignment="1">
      <alignment horizontal="right"/>
    </xf>
    <xf numFmtId="0" fontId="4" fillId="4" borderId="46" xfId="0" applyFont="1" applyFill="1" applyBorder="1"/>
    <xf numFmtId="3" fontId="11" fillId="0" borderId="8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4" fillId="4" borderId="47" xfId="0" applyNumberFormat="1" applyFont="1" applyFill="1" applyBorder="1"/>
    <xf numFmtId="0" fontId="4" fillId="4" borderId="49" xfId="0" applyFont="1" applyFill="1" applyBorder="1"/>
    <xf numFmtId="0" fontId="11" fillId="0" borderId="9" xfId="0" applyFont="1" applyBorder="1"/>
    <xf numFmtId="0" fontId="4" fillId="4" borderId="50" xfId="0" applyFont="1" applyFill="1" applyBorder="1"/>
    <xf numFmtId="164" fontId="4" fillId="4" borderId="51" xfId="0" applyNumberFormat="1" applyFont="1" applyFill="1" applyBorder="1"/>
    <xf numFmtId="0" fontId="11" fillId="0" borderId="52" xfId="0" applyFont="1" applyBorder="1"/>
    <xf numFmtId="164" fontId="0" fillId="0" borderId="0" xfId="0" applyNumberFormat="1" applyFont="1"/>
    <xf numFmtId="0" fontId="11" fillId="0" borderId="53" xfId="0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164" fontId="11" fillId="0" borderId="54" xfId="0" applyNumberFormat="1" applyFont="1" applyBorder="1" applyAlignment="1">
      <alignment horizontal="right"/>
    </xf>
    <xf numFmtId="0" fontId="10" fillId="0" borderId="55" xfId="0" applyFont="1" applyBorder="1" applyAlignment="1">
      <alignment wrapText="1"/>
    </xf>
    <xf numFmtId="3" fontId="11" fillId="0" borderId="0" xfId="0" applyNumberFormat="1" applyFont="1"/>
    <xf numFmtId="0" fontId="11" fillId="0" borderId="52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164" fontId="11" fillId="0" borderId="26" xfId="0" applyNumberFormat="1" applyFont="1" applyBorder="1" applyAlignment="1">
      <alignment horizontal="right"/>
    </xf>
    <xf numFmtId="0" fontId="11" fillId="0" borderId="55" xfId="0" applyFont="1" applyBorder="1"/>
    <xf numFmtId="0" fontId="14" fillId="0" borderId="56" xfId="0" applyFont="1" applyBorder="1"/>
    <xf numFmtId="0" fontId="11" fillId="0" borderId="57" xfId="0" applyFont="1" applyBorder="1" applyAlignment="1">
      <alignment horizontal="right"/>
    </xf>
    <xf numFmtId="3" fontId="11" fillId="0" borderId="57" xfId="0" applyNumberFormat="1" applyFont="1" applyBorder="1" applyAlignment="1">
      <alignment horizontal="right"/>
    </xf>
    <xf numFmtId="164" fontId="11" fillId="0" borderId="57" xfId="0" applyNumberFormat="1" applyFont="1" applyBorder="1" applyAlignment="1">
      <alignment horizontal="right"/>
    </xf>
    <xf numFmtId="0" fontId="11" fillId="0" borderId="58" xfId="0" applyFont="1" applyBorder="1"/>
    <xf numFmtId="165" fontId="11" fillId="0" borderId="0" xfId="0" applyNumberFormat="1" applyFont="1"/>
    <xf numFmtId="165" fontId="11" fillId="0" borderId="53" xfId="0" applyNumberFormat="1" applyFont="1" applyBorder="1" applyAlignment="1">
      <alignment horizontal="right"/>
    </xf>
    <xf numFmtId="0" fontId="10" fillId="0" borderId="55" xfId="0" applyFont="1" applyBorder="1"/>
    <xf numFmtId="0" fontId="8" fillId="0" borderId="59" xfId="0" applyFont="1" applyBorder="1" applyAlignment="1">
      <alignment horizontal="center"/>
    </xf>
    <xf numFmtId="49" fontId="6" fillId="0" borderId="59" xfId="0" applyNumberFormat="1" applyFont="1" applyBorder="1" applyAlignment="1">
      <alignment horizontal="left"/>
    </xf>
    <xf numFmtId="0" fontId="6" fillId="0" borderId="59" xfId="0" applyFont="1" applyBorder="1"/>
    <xf numFmtId="4" fontId="8" fillId="0" borderId="59" xfId="0" applyNumberFormat="1" applyFont="1" applyBorder="1" applyAlignment="1">
      <alignment horizontal="right"/>
    </xf>
    <xf numFmtId="164" fontId="4" fillId="0" borderId="59" xfId="0" applyNumberFormat="1" applyFont="1" applyBorder="1"/>
    <xf numFmtId="4" fontId="8" fillId="0" borderId="0" xfId="0" applyNumberFormat="1" applyFont="1"/>
    <xf numFmtId="0" fontId="2" fillId="2" borderId="4" xfId="0" applyFont="1" applyFill="1" applyBorder="1" applyAlignment="1">
      <alignment horizontal="left"/>
    </xf>
    <xf numFmtId="0" fontId="2" fillId="0" borderId="0" xfId="0" applyFont="1"/>
    <xf numFmtId="0" fontId="16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30" xfId="0" applyFont="1" applyBorder="1" applyAlignment="1">
      <alignment horizontal="center"/>
    </xf>
    <xf numFmtId="0" fontId="11" fillId="0" borderId="60" xfId="0" applyFont="1" applyBorder="1"/>
    <xf numFmtId="0" fontId="17" fillId="0" borderId="38" xfId="0" applyFont="1" applyBorder="1"/>
    <xf numFmtId="0" fontId="11" fillId="0" borderId="38" xfId="0" applyFont="1" applyBorder="1" applyAlignment="1">
      <alignment horizontal="center"/>
    </xf>
    <xf numFmtId="0" fontId="14" fillId="0" borderId="61" xfId="0" applyFont="1" applyBorder="1"/>
    <xf numFmtId="0" fontId="11" fillId="0" borderId="62" xfId="0" applyFont="1" applyBorder="1" applyAlignment="1">
      <alignment horizontal="center"/>
    </xf>
    <xf numFmtId="3" fontId="11" fillId="0" borderId="62" xfId="0" applyNumberFormat="1" applyFont="1" applyBorder="1" applyAlignment="1">
      <alignment horizontal="right"/>
    </xf>
    <xf numFmtId="164" fontId="11" fillId="0" borderId="63" xfId="0" applyNumberFormat="1" applyFont="1" applyBorder="1" applyAlignment="1">
      <alignment horizontal="right"/>
    </xf>
    <xf numFmtId="0" fontId="11" fillId="0" borderId="64" xfId="0" applyFont="1" applyBorder="1"/>
    <xf numFmtId="0" fontId="11" fillId="0" borderId="65" xfId="0" applyFont="1" applyBorder="1" applyAlignment="1">
      <alignment wrapText="1"/>
    </xf>
    <xf numFmtId="0" fontId="11" fillId="0" borderId="26" xfId="0" applyFont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0" fontId="11" fillId="0" borderId="66" xfId="0" applyFont="1" applyBorder="1" applyAlignment="1">
      <alignment wrapText="1"/>
    </xf>
    <xf numFmtId="0" fontId="14" fillId="0" borderId="52" xfId="0" applyFont="1" applyBorder="1"/>
    <xf numFmtId="0" fontId="14" fillId="0" borderId="65" xfId="0" applyFont="1" applyBorder="1"/>
    <xf numFmtId="0" fontId="11" fillId="0" borderId="66" xfId="0" applyFont="1" applyBorder="1"/>
    <xf numFmtId="164" fontId="11" fillId="0" borderId="67" xfId="0" applyNumberFormat="1" applyFont="1" applyBorder="1" applyAlignment="1">
      <alignment horizontal="right"/>
    </xf>
    <xf numFmtId="0" fontId="11" fillId="0" borderId="68" xfId="0" applyFont="1" applyBorder="1"/>
    <xf numFmtId="0" fontId="11" fillId="0" borderId="53" xfId="0" applyFont="1" applyBorder="1" applyAlignment="1">
      <alignment horizontal="right" wrapText="1"/>
    </xf>
    <xf numFmtId="3" fontId="11" fillId="0" borderId="53" xfId="0" applyNumberFormat="1" applyFont="1" applyBorder="1" applyAlignment="1">
      <alignment horizontal="right" wrapText="1"/>
    </xf>
    <xf numFmtId="164" fontId="11" fillId="0" borderId="54" xfId="0" applyNumberFormat="1" applyFont="1" applyBorder="1" applyAlignment="1">
      <alignment horizontal="right" wrapText="1"/>
    </xf>
    <xf numFmtId="0" fontId="10" fillId="0" borderId="66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14" fillId="0" borderId="65" xfId="0" applyFont="1" applyBorder="1" applyAlignment="1">
      <alignment wrapText="1"/>
    </xf>
    <xf numFmtId="165" fontId="11" fillId="0" borderId="26" xfId="0" applyNumberFormat="1" applyFont="1" applyBorder="1" applyAlignment="1">
      <alignment horizontal="right"/>
    </xf>
    <xf numFmtId="0" fontId="10" fillId="0" borderId="66" xfId="0" applyFont="1" applyBorder="1"/>
    <xf numFmtId="164" fontId="8" fillId="0" borderId="26" xfId="0" applyNumberFormat="1" applyFont="1" applyBorder="1" applyAlignment="1">
      <alignment wrapText="1"/>
    </xf>
    <xf numFmtId="0" fontId="8" fillId="0" borderId="66" xfId="0" applyFont="1" applyBorder="1" applyAlignment="1">
      <alignment wrapText="1"/>
    </xf>
    <xf numFmtId="0" fontId="11" fillId="0" borderId="69" xfId="0" applyFont="1" applyBorder="1" applyAlignment="1">
      <alignment wrapText="1"/>
    </xf>
    <xf numFmtId="0" fontId="11" fillId="0" borderId="65" xfId="0" applyFont="1" applyBorder="1"/>
    <xf numFmtId="0" fontId="11" fillId="0" borderId="70" xfId="0" applyFont="1" applyBorder="1" applyAlignment="1">
      <alignment horizontal="right"/>
    </xf>
    <xf numFmtId="3" fontId="11" fillId="0" borderId="70" xfId="0" applyNumberFormat="1" applyFont="1" applyBorder="1" applyAlignment="1">
      <alignment horizontal="right"/>
    </xf>
    <xf numFmtId="164" fontId="11" fillId="0" borderId="71" xfId="0" applyNumberFormat="1" applyFont="1" applyBorder="1" applyAlignment="1">
      <alignment horizontal="right"/>
    </xf>
    <xf numFmtId="164" fontId="11" fillId="0" borderId="70" xfId="0" applyNumberFormat="1" applyFont="1" applyBorder="1" applyAlignment="1">
      <alignment horizontal="right"/>
    </xf>
    <xf numFmtId="0" fontId="11" fillId="0" borderId="72" xfId="0" applyFont="1" applyBorder="1"/>
    <xf numFmtId="0" fontId="11" fillId="0" borderId="73" xfId="0" applyFont="1" applyBorder="1"/>
    <xf numFmtId="0" fontId="11" fillId="0" borderId="73" xfId="0" applyFont="1" applyBorder="1" applyAlignment="1">
      <alignment horizontal="right"/>
    </xf>
    <xf numFmtId="3" fontId="11" fillId="0" borderId="73" xfId="0" applyNumberFormat="1" applyFont="1" applyBorder="1" applyAlignment="1">
      <alignment horizontal="right"/>
    </xf>
    <xf numFmtId="164" fontId="11" fillId="0" borderId="73" xfId="0" applyNumberFormat="1" applyFont="1" applyBorder="1" applyAlignment="1">
      <alignment horizontal="right"/>
    </xf>
    <xf numFmtId="0" fontId="11" fillId="0" borderId="74" xfId="0" applyFont="1" applyBorder="1"/>
    <xf numFmtId="0" fontId="18" fillId="0" borderId="75" xfId="0" applyFont="1" applyBorder="1"/>
    <xf numFmtId="0" fontId="18" fillId="0" borderId="75" xfId="0" applyFont="1" applyBorder="1" applyAlignment="1">
      <alignment horizontal="right"/>
    </xf>
    <xf numFmtId="0" fontId="18" fillId="0" borderId="75" xfId="0" applyFont="1" applyBorder="1" applyAlignment="1">
      <alignment wrapText="1"/>
    </xf>
    <xf numFmtId="164" fontId="18" fillId="0" borderId="75" xfId="0" applyNumberFormat="1" applyFont="1" applyBorder="1" applyAlignment="1">
      <alignment wrapText="1"/>
    </xf>
    <xf numFmtId="0" fontId="18" fillId="0" borderId="0" xfId="0" applyFont="1"/>
    <xf numFmtId="0" fontId="11" fillId="0" borderId="75" xfId="0" applyFont="1" applyBorder="1"/>
    <xf numFmtId="0" fontId="11" fillId="0" borderId="75" xfId="0" applyFont="1" applyBorder="1" applyAlignment="1">
      <alignment horizontal="right"/>
    </xf>
    <xf numFmtId="3" fontId="11" fillId="0" borderId="75" xfId="0" applyNumberFormat="1" applyFont="1" applyBorder="1" applyAlignment="1">
      <alignment horizontal="right"/>
    </xf>
    <xf numFmtId="164" fontId="11" fillId="0" borderId="75" xfId="0" applyNumberFormat="1" applyFont="1" applyBorder="1" applyAlignment="1">
      <alignment horizontal="right"/>
    </xf>
    <xf numFmtId="0" fontId="10" fillId="0" borderId="75" xfId="0" applyFont="1" applyBorder="1"/>
    <xf numFmtId="0" fontId="11" fillId="0" borderId="76" xfId="0" applyFont="1" applyBorder="1" applyAlignment="1">
      <alignment wrapText="1"/>
    </xf>
    <xf numFmtId="0" fontId="11" fillId="0" borderId="71" xfId="0" applyFont="1" applyBorder="1" applyAlignment="1">
      <alignment horizontal="center"/>
    </xf>
    <xf numFmtId="3" fontId="11" fillId="0" borderId="71" xfId="0" applyNumberFormat="1" applyFont="1" applyBorder="1" applyAlignment="1">
      <alignment horizontal="right"/>
    </xf>
    <xf numFmtId="0" fontId="11" fillId="0" borderId="77" xfId="0" applyFont="1" applyBorder="1"/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49" fontId="6" fillId="0" borderId="26" xfId="0" applyNumberFormat="1" applyFont="1" applyBorder="1" applyAlignment="1">
      <alignment horizontal="left"/>
    </xf>
    <xf numFmtId="0" fontId="6" fillId="0" borderId="26" xfId="0" applyFont="1" applyBorder="1"/>
    <xf numFmtId="4" fontId="8" fillId="0" borderId="26" xfId="0" applyNumberFormat="1" applyFont="1" applyBorder="1" applyAlignment="1">
      <alignment horizontal="right"/>
    </xf>
    <xf numFmtId="164" fontId="4" fillId="0" borderId="26" xfId="0" applyNumberFormat="1" applyFont="1" applyBorder="1"/>
    <xf numFmtId="164" fontId="20" fillId="2" borderId="33" xfId="0" applyNumberFormat="1" applyFont="1" applyFill="1" applyBorder="1"/>
    <xf numFmtId="0" fontId="19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4" fillId="2" borderId="17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9" xfId="0" applyFont="1" applyBorder="1"/>
    <xf numFmtId="4" fontId="8" fillId="0" borderId="80" xfId="0" applyNumberFormat="1" applyFont="1" applyBorder="1"/>
    <xf numFmtId="4" fontId="8" fillId="0" borderId="80" xfId="0" applyNumberFormat="1" applyFont="1" applyBorder="1" applyAlignment="1">
      <alignment horizontal="center"/>
    </xf>
    <xf numFmtId="164" fontId="8" fillId="0" borderId="80" xfId="0" applyNumberFormat="1" applyFont="1" applyBorder="1"/>
    <xf numFmtId="0" fontId="8" fillId="0" borderId="81" xfId="0" applyFont="1" applyBorder="1"/>
    <xf numFmtId="4" fontId="8" fillId="0" borderId="75" xfId="0" applyNumberFormat="1" applyFont="1" applyBorder="1"/>
    <xf numFmtId="4" fontId="8" fillId="0" borderId="75" xfId="0" applyNumberFormat="1" applyFont="1" applyBorder="1" applyAlignment="1">
      <alignment horizontal="center"/>
    </xf>
    <xf numFmtId="164" fontId="8" fillId="0" borderId="75" xfId="0" applyNumberFormat="1" applyFont="1" applyBorder="1"/>
    <xf numFmtId="0" fontId="8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right"/>
    </xf>
    <xf numFmtId="164" fontId="21" fillId="0" borderId="0" xfId="0" applyNumberFormat="1" applyFont="1"/>
    <xf numFmtId="0" fontId="10" fillId="0" borderId="28" xfId="0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164" fontId="10" fillId="0" borderId="28" xfId="0" applyNumberFormat="1" applyFont="1" applyBorder="1" applyAlignment="1">
      <alignment horizontal="center" wrapText="1"/>
    </xf>
    <xf numFmtId="0" fontId="11" fillId="0" borderId="53" xfId="0" applyFont="1" applyBorder="1" applyAlignment="1">
      <alignment horizontal="center"/>
    </xf>
    <xf numFmtId="0" fontId="4" fillId="0" borderId="81" xfId="0" applyFont="1" applyBorder="1"/>
    <xf numFmtId="164" fontId="8" fillId="0" borderId="53" xfId="0" applyNumberFormat="1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5" xfId="0" applyFont="1" applyBorder="1" applyAlignment="1">
      <alignment wrapText="1"/>
    </xf>
    <xf numFmtId="3" fontId="11" fillId="0" borderId="53" xfId="0" applyNumberFormat="1" applyFont="1" applyBorder="1" applyAlignment="1">
      <alignment horizontal="center" vertical="center"/>
    </xf>
    <xf numFmtId="164" fontId="11" fillId="0" borderId="53" xfId="0" applyNumberFormat="1" applyFont="1" applyBorder="1" applyAlignment="1">
      <alignment horizontal="center" vertical="center"/>
    </xf>
    <xf numFmtId="0" fontId="8" fillId="0" borderId="84" xfId="0" applyFont="1" applyBorder="1"/>
    <xf numFmtId="4" fontId="8" fillId="0" borderId="85" xfId="0" applyNumberFormat="1" applyFont="1" applyBorder="1"/>
    <xf numFmtId="4" fontId="8" fillId="0" borderId="85" xfId="0" applyNumberFormat="1" applyFont="1" applyBorder="1" applyAlignment="1">
      <alignment horizontal="center"/>
    </xf>
    <xf numFmtId="164" fontId="8" fillId="0" borderId="85" xfId="0" applyNumberFormat="1" applyFont="1" applyBorder="1"/>
    <xf numFmtId="0" fontId="4" fillId="0" borderId="86" xfId="0" applyFont="1" applyBorder="1"/>
    <xf numFmtId="4" fontId="4" fillId="0" borderId="87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/>
    <xf numFmtId="164" fontId="4" fillId="0" borderId="88" xfId="0" applyNumberFormat="1" applyFont="1" applyBorder="1"/>
    <xf numFmtId="4" fontId="4" fillId="0" borderId="0" xfId="0" applyNumberFormat="1" applyFont="1"/>
    <xf numFmtId="4" fontId="8" fillId="0" borderId="0" xfId="0" applyNumberFormat="1" applyFont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3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164" fontId="11" fillId="0" borderId="53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8" fillId="0" borderId="26" xfId="0" applyFont="1" applyBorder="1"/>
    <xf numFmtId="0" fontId="8" fillId="0" borderId="52" xfId="0" applyFont="1" applyBorder="1" applyAlignment="1">
      <alignment wrapText="1"/>
    </xf>
    <xf numFmtId="0" fontId="23" fillId="0" borderId="52" xfId="0" applyFont="1" applyBorder="1"/>
    <xf numFmtId="0" fontId="11" fillId="0" borderId="26" xfId="0" applyFont="1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90" xfId="0" applyFont="1" applyBorder="1" applyAlignment="1">
      <alignment horizontal="center" wrapText="1"/>
    </xf>
    <xf numFmtId="0" fontId="4" fillId="0" borderId="91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24" xfId="0" applyNumberFormat="1" applyFont="1" applyFill="1" applyBorder="1" applyAlignment="1">
      <alignment horizontal="center" wrapText="1"/>
    </xf>
    <xf numFmtId="0" fontId="8" fillId="0" borderId="6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center" wrapText="1"/>
    </xf>
    <xf numFmtId="4" fontId="8" fillId="0" borderId="26" xfId="0" applyNumberFormat="1" applyFont="1" applyBorder="1" applyAlignment="1">
      <alignment wrapText="1"/>
    </xf>
    <xf numFmtId="164" fontId="8" fillId="0" borderId="66" xfId="0" applyNumberFormat="1" applyFont="1" applyBorder="1" applyAlignment="1">
      <alignment wrapText="1"/>
    </xf>
    <xf numFmtId="1" fontId="8" fillId="0" borderId="65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164" fontId="6" fillId="0" borderId="66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vertical="top"/>
    </xf>
    <xf numFmtId="49" fontId="20" fillId="2" borderId="17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8" xfId="0" applyNumberFormat="1" applyFont="1" applyFill="1" applyBorder="1" applyAlignment="1">
      <alignment horizontal="center" vertical="center"/>
    </xf>
    <xf numFmtId="166" fontId="20" fillId="2" borderId="18" xfId="0" applyNumberFormat="1" applyFont="1" applyFill="1" applyBorder="1" applyAlignment="1">
      <alignment horizontal="center" vertical="center"/>
    </xf>
    <xf numFmtId="167" fontId="20" fillId="2" borderId="18" xfId="0" applyNumberFormat="1" applyFont="1" applyFill="1" applyBorder="1" applyAlignment="1">
      <alignment horizontal="center" vertical="center"/>
    </xf>
    <xf numFmtId="167" fontId="4" fillId="2" borderId="24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167" fontId="25" fillId="0" borderId="92" xfId="0" applyNumberFormat="1" applyFont="1" applyBorder="1" applyAlignment="1">
      <alignment vertical="top"/>
    </xf>
    <xf numFmtId="167" fontId="25" fillId="0" borderId="93" xfId="0" applyNumberFormat="1" applyFont="1" applyBorder="1" applyAlignment="1">
      <alignment vertical="top"/>
    </xf>
    <xf numFmtId="49" fontId="25" fillId="0" borderId="0" xfId="0" applyNumberFormat="1" applyFont="1" applyAlignment="1">
      <alignment vertical="top"/>
    </xf>
    <xf numFmtId="49" fontId="25" fillId="0" borderId="94" xfId="0" applyNumberFormat="1" applyFont="1" applyBorder="1" applyAlignment="1">
      <alignment horizontal="center" vertical="center"/>
    </xf>
    <xf numFmtId="0" fontId="25" fillId="0" borderId="94" xfId="0" applyFont="1" applyBorder="1" applyAlignment="1">
      <alignment horizontal="left" vertical="center" wrapText="1"/>
    </xf>
    <xf numFmtId="49" fontId="25" fillId="0" borderId="94" xfId="0" applyNumberFormat="1" applyFont="1" applyBorder="1" applyAlignment="1">
      <alignment horizontal="center" vertical="center" wrapText="1"/>
    </xf>
    <xf numFmtId="168" fontId="25" fillId="0" borderId="94" xfId="0" applyNumberFormat="1" applyFont="1" applyBorder="1" applyAlignment="1">
      <alignment horizontal="center" vertical="center"/>
    </xf>
    <xf numFmtId="167" fontId="25" fillId="0" borderId="94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top"/>
    </xf>
    <xf numFmtId="4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/>
    </xf>
    <xf numFmtId="49" fontId="25" fillId="0" borderId="15" xfId="0" applyNumberFormat="1" applyFont="1" applyBorder="1" applyAlignment="1">
      <alignment horizontal="center" vertical="center" wrapText="1"/>
    </xf>
    <xf numFmtId="168" fontId="25" fillId="0" borderId="15" xfId="0" applyNumberFormat="1" applyFont="1" applyBorder="1" applyAlignment="1">
      <alignment horizontal="center" vertical="center" wrapText="1"/>
    </xf>
    <xf numFmtId="167" fontId="25" fillId="0" borderId="15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vertical="top"/>
    </xf>
    <xf numFmtId="167" fontId="8" fillId="0" borderId="13" xfId="0" applyNumberFormat="1" applyFont="1" applyBorder="1" applyAlignment="1">
      <alignment vertical="top"/>
    </xf>
    <xf numFmtId="0" fontId="25" fillId="0" borderId="15" xfId="0" applyFont="1" applyBorder="1" applyAlignment="1">
      <alignment horizontal="left" vertical="center" wrapText="1"/>
    </xf>
    <xf numFmtId="166" fontId="25" fillId="0" borderId="15" xfId="0" applyNumberFormat="1" applyFont="1" applyBorder="1" applyAlignment="1">
      <alignment horizontal="center" vertical="center" wrapText="1"/>
    </xf>
    <xf numFmtId="167" fontId="8" fillId="0" borderId="92" xfId="0" applyNumberFormat="1" applyFont="1" applyBorder="1" applyAlignment="1">
      <alignment vertical="top"/>
    </xf>
    <xf numFmtId="167" fontId="8" fillId="0" borderId="93" xfId="0" applyNumberFormat="1" applyFont="1" applyBorder="1" applyAlignment="1">
      <alignment vertical="top"/>
    </xf>
    <xf numFmtId="168" fontId="25" fillId="0" borderId="15" xfId="0" applyNumberFormat="1" applyFont="1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vertical="top" wrapText="1"/>
    </xf>
    <xf numFmtId="166" fontId="26" fillId="0" borderId="0" xfId="0" applyNumberFormat="1" applyFont="1" applyAlignment="1">
      <alignment horizontal="center" vertical="top" wrapText="1"/>
    </xf>
    <xf numFmtId="166" fontId="25" fillId="0" borderId="0" xfId="0" applyNumberFormat="1" applyFont="1" applyAlignment="1">
      <alignment horizontal="left" vertical="top"/>
    </xf>
    <xf numFmtId="167" fontId="26" fillId="0" borderId="0" xfId="0" applyNumberFormat="1" applyFont="1" applyAlignment="1">
      <alignment horizontal="center" vertical="top" wrapText="1"/>
    </xf>
    <xf numFmtId="167" fontId="25" fillId="0" borderId="0" xfId="0" applyNumberFormat="1" applyFont="1" applyAlignment="1">
      <alignment vertical="top"/>
    </xf>
    <xf numFmtId="167" fontId="26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7" fontId="2" fillId="0" borderId="0" xfId="0" applyNumberFormat="1" applyFont="1" applyAlignment="1">
      <alignment horizontal="center" vertical="top"/>
    </xf>
    <xf numFmtId="0" fontId="8" fillId="0" borderId="95" xfId="0" applyFont="1" applyBorder="1" applyAlignment="1">
      <alignment wrapText="1"/>
    </xf>
    <xf numFmtId="167" fontId="2" fillId="0" borderId="0" xfId="0" applyNumberFormat="1" applyFont="1" applyAlignment="1">
      <alignment vertical="top"/>
    </xf>
    <xf numFmtId="0" fontId="8" fillId="0" borderId="95" xfId="0" applyFont="1" applyBorder="1" applyAlignment="1">
      <alignment horizontal="center" wrapText="1"/>
    </xf>
    <xf numFmtId="4" fontId="8" fillId="0" borderId="95" xfId="0" applyNumberFormat="1" applyFont="1" applyBorder="1" applyAlignment="1">
      <alignment wrapText="1"/>
    </xf>
    <xf numFmtId="164" fontId="8" fillId="0" borderId="96" xfId="0" applyNumberFormat="1" applyFont="1" applyBorder="1" applyAlignment="1">
      <alignment wrapText="1"/>
    </xf>
    <xf numFmtId="166" fontId="25" fillId="0" borderId="0" xfId="0" applyNumberFormat="1" applyFont="1" applyAlignment="1">
      <alignment horizontal="center" vertical="top"/>
    </xf>
    <xf numFmtId="167" fontId="25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164" fontId="4" fillId="0" borderId="33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49" fontId="25" fillId="0" borderId="0" xfId="0" applyNumberFormat="1" applyFont="1" applyAlignment="1">
      <alignment vertical="top" wrapText="1"/>
    </xf>
    <xf numFmtId="169" fontId="25" fillId="0" borderId="0" xfId="0" applyNumberFormat="1" applyFont="1" applyAlignment="1">
      <alignment vertical="top" wrapText="1"/>
    </xf>
    <xf numFmtId="0" fontId="25" fillId="0" borderId="0" xfId="0" applyFont="1"/>
    <xf numFmtId="164" fontId="8" fillId="0" borderId="26" xfId="0" applyNumberFormat="1" applyFont="1" applyBorder="1" applyAlignment="1" applyProtection="1">
      <alignment horizontal="right"/>
      <protection locked="0"/>
    </xf>
    <xf numFmtId="164" fontId="10" fillId="3" borderId="27" xfId="0" applyNumberFormat="1" applyFont="1" applyFill="1" applyBorder="1" applyAlignment="1" applyProtection="1">
      <alignment horizontal="right"/>
      <protection locked="0"/>
    </xf>
    <xf numFmtId="164" fontId="8" fillId="0" borderId="59" xfId="0" applyNumberFormat="1" applyFont="1" applyBorder="1" applyAlignment="1" applyProtection="1">
      <alignment horizontal="right"/>
      <protection locked="0"/>
    </xf>
    <xf numFmtId="164" fontId="14" fillId="0" borderId="32" xfId="0" applyNumberFormat="1" applyFont="1" applyBorder="1" applyAlignment="1" applyProtection="1">
      <alignment horizontal="right"/>
      <protection locked="0"/>
    </xf>
    <xf numFmtId="164" fontId="11" fillId="0" borderId="42" xfId="0" applyNumberFormat="1" applyFont="1" applyBorder="1" applyAlignment="1" applyProtection="1">
      <alignment horizontal="right"/>
      <protection locked="0"/>
    </xf>
    <xf numFmtId="164" fontId="11" fillId="0" borderId="48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/>
      <protection locked="0"/>
    </xf>
    <xf numFmtId="164" fontId="11" fillId="0" borderId="26" xfId="0" applyNumberFormat="1" applyFont="1" applyBorder="1" applyAlignment="1" applyProtection="1">
      <alignment horizontal="right"/>
      <protection locked="0"/>
    </xf>
    <xf numFmtId="164" fontId="11" fillId="0" borderId="53" xfId="0" applyNumberFormat="1" applyFont="1" applyBorder="1" applyAlignment="1" applyProtection="1">
      <alignment horizontal="right"/>
      <protection locked="0"/>
    </xf>
    <xf numFmtId="164" fontId="11" fillId="0" borderId="54" xfId="0" applyNumberFormat="1" applyFont="1" applyBorder="1" applyAlignment="1" applyProtection="1">
      <alignment horizontal="right" wrapText="1"/>
      <protection locked="0"/>
    </xf>
    <xf numFmtId="164" fontId="14" fillId="0" borderId="48" xfId="0" applyNumberFormat="1" applyFont="1" applyBorder="1" applyAlignment="1" applyProtection="1">
      <alignment horizontal="right"/>
      <protection locked="0"/>
    </xf>
    <xf numFmtId="164" fontId="11" fillId="0" borderId="70" xfId="0" applyNumberFormat="1" applyFont="1" applyBorder="1" applyAlignment="1" applyProtection="1">
      <alignment horizontal="right"/>
      <protection locked="0"/>
    </xf>
    <xf numFmtId="164" fontId="14" fillId="0" borderId="31" xfId="0" applyNumberFormat="1" applyFont="1" applyBorder="1" applyAlignment="1" applyProtection="1">
      <alignment horizontal="right"/>
      <protection locked="0"/>
    </xf>
    <xf numFmtId="164" fontId="8" fillId="0" borderId="26" xfId="0" applyNumberFormat="1" applyFont="1" applyBorder="1" applyAlignment="1" applyProtection="1">
      <alignment wrapText="1"/>
      <protection locked="0"/>
    </xf>
    <xf numFmtId="164" fontId="11" fillId="0" borderId="26" xfId="0" applyNumberFormat="1" applyFont="1" applyBorder="1" applyAlignment="1" applyProtection="1">
      <alignment horizontal="center"/>
      <protection locked="0"/>
    </xf>
    <xf numFmtId="164" fontId="11" fillId="0" borderId="71" xfId="0" applyNumberFormat="1" applyFont="1" applyBorder="1" applyAlignment="1" applyProtection="1">
      <alignment horizontal="right"/>
      <protection locked="0"/>
    </xf>
    <xf numFmtId="164" fontId="8" fillId="0" borderId="80" xfId="0" applyNumberFormat="1" applyFont="1" applyBorder="1" applyProtection="1">
      <protection locked="0"/>
    </xf>
    <xf numFmtId="164" fontId="8" fillId="0" borderId="75" xfId="0" applyNumberFormat="1" applyFont="1" applyBorder="1" applyProtection="1">
      <protection locked="0"/>
    </xf>
    <xf numFmtId="164" fontId="8" fillId="0" borderId="85" xfId="0" applyNumberFormat="1" applyFont="1" applyBorder="1" applyProtection="1">
      <protection locked="0"/>
    </xf>
    <xf numFmtId="164" fontId="14" fillId="0" borderId="82" xfId="0" applyNumberFormat="1" applyFont="1" applyBorder="1" applyAlignment="1" applyProtection="1">
      <alignment horizontal="right"/>
      <protection locked="0"/>
    </xf>
    <xf numFmtId="164" fontId="11" fillId="0" borderId="83" xfId="0" applyNumberFormat="1" applyFont="1" applyBorder="1" applyAlignment="1" applyProtection="1">
      <alignment horizontal="right"/>
      <protection locked="0"/>
    </xf>
    <xf numFmtId="164" fontId="11" fillId="0" borderId="53" xfId="0" applyNumberFormat="1" applyFont="1" applyBorder="1" applyAlignment="1" applyProtection="1">
      <alignment wrapText="1"/>
      <protection locked="0"/>
    </xf>
    <xf numFmtId="164" fontId="8" fillId="0" borderId="53" xfId="0" applyNumberFormat="1" applyFont="1" applyBorder="1" applyAlignment="1" applyProtection="1">
      <alignment wrapText="1"/>
      <protection locked="0"/>
    </xf>
    <xf numFmtId="164" fontId="11" fillId="0" borderId="83" xfId="0" applyNumberFormat="1" applyFont="1" applyBorder="1" applyAlignment="1" applyProtection="1">
      <alignment horizontal="center"/>
      <protection locked="0"/>
    </xf>
    <xf numFmtId="164" fontId="11" fillId="0" borderId="53" xfId="0" applyNumberFormat="1" applyFont="1" applyBorder="1" applyAlignment="1" applyProtection="1">
      <alignment horizontal="center"/>
      <protection locked="0"/>
    </xf>
    <xf numFmtId="164" fontId="11" fillId="0" borderId="53" xfId="0" applyNumberFormat="1" applyFont="1" applyBorder="1" applyAlignment="1" applyProtection="1">
      <alignment horizontal="right" wrapText="1"/>
      <protection locked="0"/>
    </xf>
    <xf numFmtId="164" fontId="11" fillId="0" borderId="89" xfId="0" applyNumberFormat="1" applyFont="1" applyBorder="1" applyAlignment="1" applyProtection="1">
      <alignment horizontal="right"/>
      <protection locked="0"/>
    </xf>
    <xf numFmtId="164" fontId="8" fillId="0" borderId="26" xfId="0" applyNumberFormat="1" applyFont="1" applyBorder="1" applyAlignment="1" applyProtection="1">
      <alignment horizontal="right" wrapText="1"/>
      <protection locked="0"/>
    </xf>
    <xf numFmtId="164" fontId="6" fillId="0" borderId="26" xfId="0" applyNumberFormat="1" applyFont="1" applyBorder="1" applyAlignment="1" applyProtection="1">
      <alignment horizontal="center" wrapText="1"/>
      <protection locked="0"/>
    </xf>
    <xf numFmtId="164" fontId="8" fillId="0" borderId="95" xfId="0" applyNumberFormat="1" applyFont="1" applyBorder="1" applyAlignment="1" applyProtection="1">
      <alignment wrapText="1"/>
      <protection locked="0"/>
    </xf>
    <xf numFmtId="167" fontId="25" fillId="0" borderId="94" xfId="0" applyNumberFormat="1" applyFont="1" applyBorder="1" applyAlignment="1" applyProtection="1">
      <alignment horizontal="right" vertical="center"/>
      <protection locked="0"/>
    </xf>
    <xf numFmtId="167" fontId="25" fillId="0" borderId="15" xfId="0" applyNumberFormat="1" applyFont="1" applyBorder="1" applyAlignment="1" applyProtection="1">
      <alignment horizontal="center" vertical="center" wrapText="1"/>
      <protection locked="0"/>
    </xf>
    <xf numFmtId="167" fontId="8" fillId="0" borderId="15" xfId="0" applyNumberFormat="1" applyFont="1" applyBorder="1" applyAlignment="1" applyProtection="1">
      <alignment vertical="top"/>
      <protection locked="0"/>
    </xf>
    <xf numFmtId="167" fontId="8" fillId="0" borderId="92" xfId="0" applyNumberFormat="1" applyFont="1" applyBorder="1" applyAlignment="1" applyProtection="1">
      <alignment vertical="top"/>
      <protection locked="0"/>
    </xf>
    <xf numFmtId="167" fontId="25" fillId="0" borderId="15" xfId="0" applyNumberFormat="1" applyFont="1" applyBorder="1" applyAlignment="1" applyProtection="1">
      <alignment horizontal="center" vertical="center"/>
      <protection locked="0"/>
    </xf>
    <xf numFmtId="0" fontId="4" fillId="2" borderId="39" xfId="0" applyFont="1" applyFill="1" applyBorder="1"/>
    <xf numFmtId="0" fontId="3" fillId="0" borderId="40" xfId="0" applyFont="1" applyBorder="1"/>
    <xf numFmtId="0" fontId="8" fillId="0" borderId="34" xfId="0" applyFont="1" applyBorder="1"/>
    <xf numFmtId="0" fontId="3" fillId="0" borderId="35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5" fillId="0" borderId="7" xfId="0" applyFont="1" applyBorder="1"/>
    <xf numFmtId="0" fontId="5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6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8" fillId="0" borderId="11" xfId="0" applyFont="1" applyBorder="1"/>
    <xf numFmtId="0" fontId="3" fillId="0" borderId="13" xfId="0" applyFont="1" applyBorder="1"/>
    <xf numFmtId="0" fontId="19" fillId="2" borderId="78" xfId="0" applyFont="1" applyFill="1" applyBorder="1"/>
    <xf numFmtId="0" fontId="3" fillId="0" borderId="31" xfId="0" applyFont="1" applyBorder="1"/>
    <xf numFmtId="0" fontId="3" fillId="0" borderId="32" xfId="0" applyFont="1" applyBorder="1"/>
    <xf numFmtId="0" fontId="1" fillId="2" borderId="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5" fillId="2" borderId="14" xfId="0" applyFont="1" applyFill="1" applyBorder="1"/>
    <xf numFmtId="0" fontId="2" fillId="2" borderId="6" xfId="0" applyFont="1" applyFill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2" fillId="2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5" xfId="0" applyFont="1" applyBorder="1"/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22" fillId="0" borderId="78" xfId="0" applyFont="1" applyBorder="1"/>
    <xf numFmtId="0" fontId="4" fillId="2" borderId="1" xfId="0" applyFont="1" applyFill="1" applyBorder="1" applyAlignment="1">
      <alignment horizontal="center" vertical="top" wrapText="1"/>
    </xf>
    <xf numFmtId="0" fontId="20" fillId="0" borderId="78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0"/>
  <sheetViews>
    <sheetView tabSelected="1" workbookViewId="0">
      <selection activeCell="I11" sqref="I10:I11"/>
    </sheetView>
  </sheetViews>
  <sheetFormatPr defaultColWidth="14.44140625" defaultRowHeight="15" customHeight="1"/>
  <cols>
    <col min="1" max="1" width="18.109375" customWidth="1"/>
    <col min="2" max="2" width="11.44140625" customWidth="1"/>
    <col min="3" max="3" width="8.109375" customWidth="1"/>
    <col min="4" max="4" width="24.6640625" customWidth="1"/>
    <col min="5" max="6" width="9" customWidth="1"/>
    <col min="7" max="24" width="8" customWidth="1"/>
  </cols>
  <sheetData>
    <row r="1" spans="1:24" ht="12.75" customHeight="1">
      <c r="A1" s="2" t="s">
        <v>1</v>
      </c>
      <c r="B1" s="348" t="s">
        <v>4</v>
      </c>
      <c r="C1" s="346"/>
      <c r="D1" s="347"/>
    </row>
    <row r="2" spans="1:24" ht="12.75" customHeight="1">
      <c r="A2" s="4" t="s">
        <v>5</v>
      </c>
      <c r="B2" s="349" t="s">
        <v>7</v>
      </c>
      <c r="C2" s="350"/>
      <c r="D2" s="351"/>
    </row>
    <row r="3" spans="1:24" ht="12.75" customHeight="1">
      <c r="A3" s="4" t="s">
        <v>9</v>
      </c>
      <c r="B3" s="349" t="s">
        <v>10</v>
      </c>
      <c r="C3" s="350"/>
      <c r="D3" s="351"/>
    </row>
    <row r="4" spans="1:24" ht="12.75" customHeight="1">
      <c r="A4" s="7" t="s">
        <v>6</v>
      </c>
      <c r="B4" s="352"/>
      <c r="C4" s="353"/>
      <c r="D4" s="354"/>
    </row>
    <row r="5" spans="1:24" ht="13.5" customHeight="1">
      <c r="A5" s="12"/>
      <c r="B5" s="12"/>
      <c r="C5" s="12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2.75" customHeight="1">
      <c r="A6" s="345" t="s">
        <v>22</v>
      </c>
      <c r="B6" s="346"/>
      <c r="C6" s="346"/>
      <c r="D6" s="347"/>
    </row>
    <row r="7" spans="1:24" ht="12.75" customHeight="1">
      <c r="A7" s="355" t="s">
        <v>24</v>
      </c>
      <c r="B7" s="356"/>
      <c r="C7" s="24"/>
      <c r="D7" s="28">
        <f>'Stavební část'!G220</f>
        <v>0</v>
      </c>
    </row>
    <row r="8" spans="1:24" ht="12.75" customHeight="1">
      <c r="A8" s="355" t="s">
        <v>29</v>
      </c>
      <c r="B8" s="356"/>
      <c r="C8" s="24"/>
      <c r="D8" s="28">
        <f>'Vnitřní kanalizace'!E5</f>
        <v>0</v>
      </c>
    </row>
    <row r="9" spans="1:24" ht="12.75" customHeight="1">
      <c r="A9" s="355" t="s">
        <v>32</v>
      </c>
      <c r="B9" s="356"/>
      <c r="C9" s="24"/>
      <c r="D9" s="28">
        <f>'Vnitřní vodovod'!E5</f>
        <v>0</v>
      </c>
    </row>
    <row r="10" spans="1:24" ht="12.75" customHeight="1">
      <c r="A10" s="355" t="s">
        <v>33</v>
      </c>
      <c r="B10" s="356"/>
      <c r="C10" s="24"/>
      <c r="D10" s="28">
        <f>'Plynovod-přípojka'!E60</f>
        <v>0</v>
      </c>
    </row>
    <row r="11" spans="1:24" ht="12.75" customHeight="1">
      <c r="A11" s="355" t="s">
        <v>34</v>
      </c>
      <c r="B11" s="356"/>
      <c r="C11" s="24"/>
      <c r="D11" s="28">
        <f>'Plynovod-přípojka'!E5</f>
        <v>0</v>
      </c>
    </row>
    <row r="12" spans="1:24" ht="12.75" customHeight="1">
      <c r="A12" s="355" t="s">
        <v>36</v>
      </c>
      <c r="B12" s="356"/>
      <c r="C12" s="24"/>
      <c r="D12" s="28">
        <f>'Ústřední vytápění'!E5</f>
        <v>0</v>
      </c>
    </row>
    <row r="13" spans="1:24" ht="12.75" customHeight="1">
      <c r="A13" s="355" t="s">
        <v>37</v>
      </c>
      <c r="B13" s="356"/>
      <c r="C13" s="24"/>
      <c r="D13" s="28">
        <f>Elektroinstalace!H86</f>
        <v>0</v>
      </c>
    </row>
    <row r="14" spans="1:24" ht="12.75" customHeight="1">
      <c r="A14" s="355" t="s">
        <v>40</v>
      </c>
      <c r="B14" s="356"/>
      <c r="C14" s="24"/>
      <c r="D14" s="28">
        <f>VZT!H26</f>
        <v>0</v>
      </c>
    </row>
    <row r="15" spans="1:24" ht="12.75" customHeight="1">
      <c r="A15" s="22" t="s">
        <v>41</v>
      </c>
      <c r="B15" s="46"/>
      <c r="C15" s="47"/>
      <c r="D15" s="28">
        <v>0</v>
      </c>
    </row>
    <row r="16" spans="1:24" ht="13.5" customHeight="1">
      <c r="A16" s="341" t="s">
        <v>44</v>
      </c>
      <c r="B16" s="342"/>
      <c r="C16" s="49"/>
      <c r="D16" s="50">
        <v>0</v>
      </c>
    </row>
    <row r="17" spans="1:4" ht="13.5" customHeight="1">
      <c r="A17" s="339" t="s">
        <v>47</v>
      </c>
      <c r="B17" s="340"/>
      <c r="C17" s="55"/>
      <c r="D17" s="57">
        <f>SUM(D7:D16)</f>
        <v>0</v>
      </c>
    </row>
    <row r="18" spans="1:4" ht="12.75" customHeight="1">
      <c r="A18" s="59" t="s">
        <v>53</v>
      </c>
      <c r="B18" s="61"/>
      <c r="C18" s="61"/>
      <c r="D18" s="64">
        <f>D17*21/100</f>
        <v>0</v>
      </c>
    </row>
    <row r="19" spans="1:4" ht="13.5" customHeight="1">
      <c r="A19" s="65" t="s">
        <v>56</v>
      </c>
      <c r="B19" s="67"/>
      <c r="C19" s="67"/>
      <c r="D19" s="68">
        <f>D18+D17</f>
        <v>0</v>
      </c>
    </row>
    <row r="20" spans="1:4" ht="13.5" customHeight="1">
      <c r="D20" s="70"/>
    </row>
    <row r="21" spans="1:4" ht="12.75" customHeight="1">
      <c r="D21" s="70"/>
    </row>
    <row r="22" spans="1:4" ht="12.75" customHeight="1">
      <c r="D22" s="70" t="s">
        <v>62</v>
      </c>
    </row>
    <row r="23" spans="1:4" ht="12.75" customHeight="1">
      <c r="D23" s="70"/>
    </row>
    <row r="24" spans="1:4" ht="12.75" customHeight="1">
      <c r="D24" s="70"/>
    </row>
    <row r="25" spans="1:4" ht="12.75" customHeight="1">
      <c r="D25" s="70"/>
    </row>
    <row r="26" spans="1:4" ht="12.75" customHeight="1">
      <c r="D26" s="70"/>
    </row>
    <row r="27" spans="1:4" ht="12.75" customHeight="1">
      <c r="D27" s="70"/>
    </row>
    <row r="28" spans="1:4" ht="12.75" customHeight="1">
      <c r="D28" s="70"/>
    </row>
    <row r="29" spans="1:4" ht="12.75" customHeight="1">
      <c r="D29" s="70"/>
    </row>
    <row r="30" spans="1:4" ht="12.75" customHeight="1">
      <c r="D30" s="70"/>
    </row>
    <row r="31" spans="1:4" ht="12.75" customHeight="1">
      <c r="D31" s="70"/>
    </row>
    <row r="32" spans="1:4" ht="12.75" customHeight="1">
      <c r="D32" s="70"/>
    </row>
    <row r="33" spans="1:4" ht="12.75" customHeight="1">
      <c r="D33" s="70"/>
    </row>
    <row r="34" spans="1:4" ht="52.5" customHeight="1">
      <c r="A34" s="343" t="s">
        <v>64</v>
      </c>
      <c r="B34" s="344"/>
      <c r="C34" s="344"/>
      <c r="D34" s="344"/>
    </row>
    <row r="35" spans="1:4" ht="12.75" customHeight="1">
      <c r="D35" s="70"/>
    </row>
    <row r="36" spans="1:4" ht="12.75" customHeight="1">
      <c r="D36" s="70"/>
    </row>
    <row r="37" spans="1:4" ht="12.75" customHeight="1">
      <c r="D37" s="70"/>
    </row>
    <row r="38" spans="1:4" ht="12.75" customHeight="1">
      <c r="D38" s="70"/>
    </row>
    <row r="39" spans="1:4" ht="12.75" customHeight="1">
      <c r="D39" s="70"/>
    </row>
    <row r="40" spans="1:4" ht="12.75" customHeight="1">
      <c r="D40" s="70"/>
    </row>
    <row r="41" spans="1:4" ht="12.75" customHeight="1">
      <c r="D41" s="70"/>
    </row>
    <row r="42" spans="1:4" ht="12.75" customHeight="1">
      <c r="D42" s="70"/>
    </row>
    <row r="43" spans="1:4" ht="12.75" customHeight="1">
      <c r="D43" s="70"/>
    </row>
    <row r="44" spans="1:4" ht="12.75" customHeight="1">
      <c r="D44" s="70"/>
    </row>
    <row r="45" spans="1:4" ht="12.75" customHeight="1">
      <c r="D45" s="70"/>
    </row>
    <row r="46" spans="1:4" ht="12.75" customHeight="1">
      <c r="D46" s="70"/>
    </row>
    <row r="47" spans="1:4" ht="12.75" customHeight="1">
      <c r="D47" s="70"/>
    </row>
    <row r="48" spans="1:4" ht="12.75" customHeight="1">
      <c r="D48" s="70"/>
    </row>
    <row r="49" spans="4:4" ht="12.75" customHeight="1">
      <c r="D49" s="70"/>
    </row>
    <row r="50" spans="4:4" ht="12.75" customHeight="1">
      <c r="D50" s="70"/>
    </row>
    <row r="51" spans="4:4" ht="12.75" customHeight="1">
      <c r="D51" s="70"/>
    </row>
    <row r="52" spans="4:4" ht="12.75" customHeight="1">
      <c r="D52" s="70"/>
    </row>
    <row r="53" spans="4:4" ht="12.75" customHeight="1">
      <c r="D53" s="70"/>
    </row>
    <row r="54" spans="4:4" ht="12.75" customHeight="1">
      <c r="D54" s="70"/>
    </row>
    <row r="55" spans="4:4" ht="12.75" customHeight="1">
      <c r="D55" s="70"/>
    </row>
    <row r="56" spans="4:4" ht="12.75" customHeight="1">
      <c r="D56" s="70"/>
    </row>
    <row r="57" spans="4:4" ht="12.75" customHeight="1">
      <c r="D57" s="70"/>
    </row>
    <row r="58" spans="4:4" ht="12.75" customHeight="1">
      <c r="D58" s="70"/>
    </row>
    <row r="59" spans="4:4" ht="12.75" customHeight="1">
      <c r="D59" s="70"/>
    </row>
    <row r="60" spans="4:4" ht="12.75" customHeight="1">
      <c r="D60" s="70"/>
    </row>
    <row r="61" spans="4:4" ht="12.75" customHeight="1">
      <c r="D61" s="70"/>
    </row>
    <row r="62" spans="4:4" ht="12.75" customHeight="1">
      <c r="D62" s="70"/>
    </row>
    <row r="63" spans="4:4" ht="12.75" customHeight="1">
      <c r="D63" s="70"/>
    </row>
    <row r="64" spans="4:4" ht="12.75" customHeight="1">
      <c r="D64" s="70"/>
    </row>
    <row r="65" spans="4:4" ht="12.75" customHeight="1">
      <c r="D65" s="70"/>
    </row>
    <row r="66" spans="4:4" ht="12.75" customHeight="1">
      <c r="D66" s="70"/>
    </row>
    <row r="67" spans="4:4" ht="12.75" customHeight="1">
      <c r="D67" s="70"/>
    </row>
    <row r="68" spans="4:4" ht="12.75" customHeight="1">
      <c r="D68" s="70"/>
    </row>
    <row r="69" spans="4:4" ht="12.75" customHeight="1">
      <c r="D69" s="70"/>
    </row>
    <row r="70" spans="4:4" ht="12.75" customHeight="1">
      <c r="D70" s="70"/>
    </row>
    <row r="71" spans="4:4" ht="12.75" customHeight="1">
      <c r="D71" s="70"/>
    </row>
    <row r="72" spans="4:4" ht="12.75" customHeight="1">
      <c r="D72" s="70"/>
    </row>
    <row r="73" spans="4:4" ht="12.75" customHeight="1">
      <c r="D73" s="70"/>
    </row>
    <row r="74" spans="4:4" ht="12.75" customHeight="1">
      <c r="D74" s="70"/>
    </row>
    <row r="75" spans="4:4" ht="12.75" customHeight="1">
      <c r="D75" s="70"/>
    </row>
    <row r="76" spans="4:4" ht="12.75" customHeight="1">
      <c r="D76" s="70"/>
    </row>
    <row r="77" spans="4:4" ht="12.75" customHeight="1">
      <c r="D77" s="70"/>
    </row>
    <row r="78" spans="4:4" ht="12.75" customHeight="1">
      <c r="D78" s="70"/>
    </row>
    <row r="79" spans="4:4" ht="12.75" customHeight="1">
      <c r="D79" s="70"/>
    </row>
    <row r="80" spans="4:4" ht="12.75" customHeight="1">
      <c r="D80" s="70"/>
    </row>
    <row r="81" spans="4:4" ht="12.75" customHeight="1">
      <c r="D81" s="70"/>
    </row>
    <row r="82" spans="4:4" ht="12.75" customHeight="1">
      <c r="D82" s="70"/>
    </row>
    <row r="83" spans="4:4" ht="12.75" customHeight="1">
      <c r="D83" s="70"/>
    </row>
    <row r="84" spans="4:4" ht="12.75" customHeight="1">
      <c r="D84" s="70"/>
    </row>
    <row r="85" spans="4:4" ht="12.75" customHeight="1">
      <c r="D85" s="70"/>
    </row>
    <row r="86" spans="4:4" ht="12.75" customHeight="1">
      <c r="D86" s="70"/>
    </row>
    <row r="87" spans="4:4" ht="12.75" customHeight="1">
      <c r="D87" s="70"/>
    </row>
    <row r="88" spans="4:4" ht="12.75" customHeight="1">
      <c r="D88" s="70"/>
    </row>
    <row r="89" spans="4:4" ht="12.75" customHeight="1">
      <c r="D89" s="70"/>
    </row>
    <row r="90" spans="4:4" ht="12.75" customHeight="1">
      <c r="D90" s="70"/>
    </row>
    <row r="91" spans="4:4" ht="12.75" customHeight="1">
      <c r="D91" s="70"/>
    </row>
    <row r="92" spans="4:4" ht="12.75" customHeight="1">
      <c r="D92" s="70"/>
    </row>
    <row r="93" spans="4:4" ht="12.75" customHeight="1">
      <c r="D93" s="70"/>
    </row>
    <row r="94" spans="4:4" ht="12.75" customHeight="1">
      <c r="D94" s="70"/>
    </row>
    <row r="95" spans="4:4" ht="12.75" customHeight="1">
      <c r="D95" s="70"/>
    </row>
    <row r="96" spans="4:4" ht="12.75" customHeight="1">
      <c r="D96" s="70"/>
    </row>
    <row r="97" spans="4:4" ht="12.75" customHeight="1">
      <c r="D97" s="70"/>
    </row>
    <row r="98" spans="4:4" ht="12.75" customHeight="1">
      <c r="D98" s="70"/>
    </row>
    <row r="99" spans="4:4" ht="12.75" customHeight="1">
      <c r="D99" s="70"/>
    </row>
    <row r="100" spans="4:4" ht="12.75" customHeight="1">
      <c r="D100" s="70"/>
    </row>
    <row r="101" spans="4:4" ht="12.75" customHeight="1">
      <c r="D101" s="70"/>
    </row>
    <row r="102" spans="4:4" ht="12.75" customHeight="1">
      <c r="D102" s="70"/>
    </row>
    <row r="103" spans="4:4" ht="12.75" customHeight="1">
      <c r="D103" s="70"/>
    </row>
    <row r="104" spans="4:4" ht="12.75" customHeight="1">
      <c r="D104" s="70"/>
    </row>
    <row r="105" spans="4:4" ht="12.75" customHeight="1">
      <c r="D105" s="70"/>
    </row>
    <row r="106" spans="4:4" ht="12.75" customHeight="1">
      <c r="D106" s="70"/>
    </row>
    <row r="107" spans="4:4" ht="12.75" customHeight="1">
      <c r="D107" s="70"/>
    </row>
    <row r="108" spans="4:4" ht="12.75" customHeight="1">
      <c r="D108" s="70"/>
    </row>
    <row r="109" spans="4:4" ht="12.75" customHeight="1">
      <c r="D109" s="70"/>
    </row>
    <row r="110" spans="4:4" ht="12.75" customHeight="1">
      <c r="D110" s="70"/>
    </row>
    <row r="111" spans="4:4" ht="12.75" customHeight="1">
      <c r="D111" s="70"/>
    </row>
    <row r="112" spans="4:4" ht="12.75" customHeight="1">
      <c r="D112" s="70"/>
    </row>
    <row r="113" spans="4:4" ht="12.75" customHeight="1">
      <c r="D113" s="70"/>
    </row>
    <row r="114" spans="4:4" ht="12.75" customHeight="1">
      <c r="D114" s="70"/>
    </row>
    <row r="115" spans="4:4" ht="12.75" customHeight="1">
      <c r="D115" s="70"/>
    </row>
    <row r="116" spans="4:4" ht="12.75" customHeight="1">
      <c r="D116" s="70"/>
    </row>
    <row r="117" spans="4:4" ht="12.75" customHeight="1">
      <c r="D117" s="70"/>
    </row>
    <row r="118" spans="4:4" ht="12.75" customHeight="1">
      <c r="D118" s="70"/>
    </row>
    <row r="119" spans="4:4" ht="12.75" customHeight="1">
      <c r="D119" s="70"/>
    </row>
    <row r="120" spans="4:4" ht="12.75" customHeight="1">
      <c r="D120" s="70"/>
    </row>
    <row r="121" spans="4:4" ht="12.75" customHeight="1">
      <c r="D121" s="70"/>
    </row>
    <row r="122" spans="4:4" ht="12.75" customHeight="1">
      <c r="D122" s="70"/>
    </row>
    <row r="123" spans="4:4" ht="12.75" customHeight="1">
      <c r="D123" s="70"/>
    </row>
    <row r="124" spans="4:4" ht="12.75" customHeight="1">
      <c r="D124" s="70"/>
    </row>
    <row r="125" spans="4:4" ht="12.75" customHeight="1">
      <c r="D125" s="70"/>
    </row>
    <row r="126" spans="4:4" ht="12.75" customHeight="1">
      <c r="D126" s="70"/>
    </row>
    <row r="127" spans="4:4" ht="12.75" customHeight="1">
      <c r="D127" s="70"/>
    </row>
    <row r="128" spans="4:4" ht="12.75" customHeight="1">
      <c r="D128" s="70"/>
    </row>
    <row r="129" spans="4:4" ht="12.75" customHeight="1">
      <c r="D129" s="70"/>
    </row>
    <row r="130" spans="4:4" ht="12.75" customHeight="1">
      <c r="D130" s="70"/>
    </row>
    <row r="131" spans="4:4" ht="12.75" customHeight="1">
      <c r="D131" s="70"/>
    </row>
    <row r="132" spans="4:4" ht="12.75" customHeight="1">
      <c r="D132" s="70"/>
    </row>
    <row r="133" spans="4:4" ht="12.75" customHeight="1">
      <c r="D133" s="70"/>
    </row>
    <row r="134" spans="4:4" ht="12.75" customHeight="1">
      <c r="D134" s="70"/>
    </row>
    <row r="135" spans="4:4" ht="12.75" customHeight="1">
      <c r="D135" s="70"/>
    </row>
    <row r="136" spans="4:4" ht="12.75" customHeight="1">
      <c r="D136" s="70"/>
    </row>
    <row r="137" spans="4:4" ht="12.75" customHeight="1">
      <c r="D137" s="70"/>
    </row>
    <row r="138" spans="4:4" ht="12.75" customHeight="1">
      <c r="D138" s="70"/>
    </row>
    <row r="139" spans="4:4" ht="12.75" customHeight="1">
      <c r="D139" s="70"/>
    </row>
    <row r="140" spans="4:4" ht="12.75" customHeight="1">
      <c r="D140" s="70"/>
    </row>
    <row r="141" spans="4:4" ht="12.75" customHeight="1">
      <c r="D141" s="70"/>
    </row>
    <row r="142" spans="4:4" ht="12.75" customHeight="1">
      <c r="D142" s="70"/>
    </row>
    <row r="143" spans="4:4" ht="12.75" customHeight="1">
      <c r="D143" s="70"/>
    </row>
    <row r="144" spans="4:4" ht="12.75" customHeight="1">
      <c r="D144" s="70"/>
    </row>
    <row r="145" spans="4:4" ht="12.75" customHeight="1">
      <c r="D145" s="70"/>
    </row>
    <row r="146" spans="4:4" ht="12.75" customHeight="1">
      <c r="D146" s="70"/>
    </row>
    <row r="147" spans="4:4" ht="12.75" customHeight="1">
      <c r="D147" s="70"/>
    </row>
    <row r="148" spans="4:4" ht="12.75" customHeight="1">
      <c r="D148" s="70"/>
    </row>
    <row r="149" spans="4:4" ht="12.75" customHeight="1">
      <c r="D149" s="70"/>
    </row>
    <row r="150" spans="4:4" ht="12.75" customHeight="1">
      <c r="D150" s="70"/>
    </row>
    <row r="151" spans="4:4" ht="12.75" customHeight="1">
      <c r="D151" s="70"/>
    </row>
    <row r="152" spans="4:4" ht="12.75" customHeight="1">
      <c r="D152" s="70"/>
    </row>
    <row r="153" spans="4:4" ht="12.75" customHeight="1">
      <c r="D153" s="70"/>
    </row>
    <row r="154" spans="4:4" ht="12.75" customHeight="1">
      <c r="D154" s="70"/>
    </row>
    <row r="155" spans="4:4" ht="12.75" customHeight="1">
      <c r="D155" s="70"/>
    </row>
    <row r="156" spans="4:4" ht="12.75" customHeight="1">
      <c r="D156" s="70"/>
    </row>
    <row r="157" spans="4:4" ht="12.75" customHeight="1">
      <c r="D157" s="70"/>
    </row>
    <row r="158" spans="4:4" ht="12.75" customHeight="1">
      <c r="D158" s="70"/>
    </row>
    <row r="159" spans="4:4" ht="12.75" customHeight="1">
      <c r="D159" s="70"/>
    </row>
    <row r="160" spans="4:4" ht="12.75" customHeight="1">
      <c r="D160" s="70"/>
    </row>
    <row r="161" spans="4:4" ht="12.75" customHeight="1">
      <c r="D161" s="70"/>
    </row>
    <row r="162" spans="4:4" ht="12.75" customHeight="1">
      <c r="D162" s="70"/>
    </row>
    <row r="163" spans="4:4" ht="12.75" customHeight="1">
      <c r="D163" s="70"/>
    </row>
    <row r="164" spans="4:4" ht="12.75" customHeight="1">
      <c r="D164" s="70"/>
    </row>
    <row r="165" spans="4:4" ht="12.75" customHeight="1">
      <c r="D165" s="70"/>
    </row>
    <row r="166" spans="4:4" ht="12.75" customHeight="1">
      <c r="D166" s="70"/>
    </row>
    <row r="167" spans="4:4" ht="12.75" customHeight="1">
      <c r="D167" s="70"/>
    </row>
    <row r="168" spans="4:4" ht="12.75" customHeight="1">
      <c r="D168" s="70"/>
    </row>
    <row r="169" spans="4:4" ht="12.75" customHeight="1">
      <c r="D169" s="70"/>
    </row>
    <row r="170" spans="4:4" ht="12.75" customHeight="1">
      <c r="D170" s="70"/>
    </row>
    <row r="171" spans="4:4" ht="12.75" customHeight="1">
      <c r="D171" s="70"/>
    </row>
    <row r="172" spans="4:4" ht="12.75" customHeight="1">
      <c r="D172" s="70"/>
    </row>
    <row r="173" spans="4:4" ht="12.75" customHeight="1">
      <c r="D173" s="70"/>
    </row>
    <row r="174" spans="4:4" ht="12.75" customHeight="1">
      <c r="D174" s="70"/>
    </row>
    <row r="175" spans="4:4" ht="12.75" customHeight="1">
      <c r="D175" s="70"/>
    </row>
    <row r="176" spans="4:4" ht="12.75" customHeight="1">
      <c r="D176" s="70"/>
    </row>
    <row r="177" spans="4:4" ht="12.75" customHeight="1">
      <c r="D177" s="70"/>
    </row>
    <row r="178" spans="4:4" ht="12.75" customHeight="1">
      <c r="D178" s="70"/>
    </row>
    <row r="179" spans="4:4" ht="12.75" customHeight="1">
      <c r="D179" s="70"/>
    </row>
    <row r="180" spans="4:4" ht="12.75" customHeight="1">
      <c r="D180" s="70"/>
    </row>
    <row r="181" spans="4:4" ht="12.75" customHeight="1">
      <c r="D181" s="70"/>
    </row>
    <row r="182" spans="4:4" ht="12.75" customHeight="1">
      <c r="D182" s="70"/>
    </row>
    <row r="183" spans="4:4" ht="12.75" customHeight="1">
      <c r="D183" s="70"/>
    </row>
    <row r="184" spans="4:4" ht="12.75" customHeight="1">
      <c r="D184" s="70"/>
    </row>
    <row r="185" spans="4:4" ht="12.75" customHeight="1">
      <c r="D185" s="70"/>
    </row>
    <row r="186" spans="4:4" ht="12.75" customHeight="1">
      <c r="D186" s="70"/>
    </row>
    <row r="187" spans="4:4" ht="12.75" customHeight="1">
      <c r="D187" s="70"/>
    </row>
    <row r="188" spans="4:4" ht="12.75" customHeight="1">
      <c r="D188" s="70"/>
    </row>
    <row r="189" spans="4:4" ht="12.75" customHeight="1">
      <c r="D189" s="70"/>
    </row>
    <row r="190" spans="4:4" ht="12.75" customHeight="1">
      <c r="D190" s="70"/>
    </row>
    <row r="191" spans="4:4" ht="12.75" customHeight="1">
      <c r="D191" s="70"/>
    </row>
    <row r="192" spans="4:4" ht="12.75" customHeight="1">
      <c r="D192" s="70"/>
    </row>
    <row r="193" spans="4:4" ht="12.75" customHeight="1">
      <c r="D193" s="70"/>
    </row>
    <row r="194" spans="4:4" ht="12.75" customHeight="1">
      <c r="D194" s="70"/>
    </row>
    <row r="195" spans="4:4" ht="12.75" customHeight="1">
      <c r="D195" s="70"/>
    </row>
    <row r="196" spans="4:4" ht="12.75" customHeight="1">
      <c r="D196" s="70"/>
    </row>
    <row r="197" spans="4:4" ht="12.75" customHeight="1">
      <c r="D197" s="70"/>
    </row>
    <row r="198" spans="4:4" ht="12.75" customHeight="1">
      <c r="D198" s="70"/>
    </row>
    <row r="199" spans="4:4" ht="12.75" customHeight="1">
      <c r="D199" s="70"/>
    </row>
    <row r="200" spans="4:4" ht="12.75" customHeight="1">
      <c r="D200" s="70"/>
    </row>
    <row r="201" spans="4:4" ht="12.75" customHeight="1">
      <c r="D201" s="70"/>
    </row>
    <row r="202" spans="4:4" ht="12.75" customHeight="1">
      <c r="D202" s="70"/>
    </row>
    <row r="203" spans="4:4" ht="12.75" customHeight="1">
      <c r="D203" s="70"/>
    </row>
    <row r="204" spans="4:4" ht="12.75" customHeight="1">
      <c r="D204" s="70"/>
    </row>
    <row r="205" spans="4:4" ht="12.75" customHeight="1">
      <c r="D205" s="70"/>
    </row>
    <row r="206" spans="4:4" ht="12.75" customHeight="1">
      <c r="D206" s="70"/>
    </row>
    <row r="207" spans="4:4" ht="12.75" customHeight="1">
      <c r="D207" s="70"/>
    </row>
    <row r="208" spans="4:4" ht="12.75" customHeight="1">
      <c r="D208" s="70"/>
    </row>
    <row r="209" spans="4:4" ht="12.75" customHeight="1">
      <c r="D209" s="70"/>
    </row>
    <row r="210" spans="4:4" ht="12.75" customHeight="1">
      <c r="D210" s="70"/>
    </row>
    <row r="211" spans="4:4" ht="12.75" customHeight="1">
      <c r="D211" s="70"/>
    </row>
    <row r="212" spans="4:4" ht="12.75" customHeight="1">
      <c r="D212" s="70"/>
    </row>
    <row r="213" spans="4:4" ht="12.75" customHeight="1">
      <c r="D213" s="70"/>
    </row>
    <row r="214" spans="4:4" ht="12.75" customHeight="1">
      <c r="D214" s="70"/>
    </row>
    <row r="215" spans="4:4" ht="12.75" customHeight="1">
      <c r="D215" s="70"/>
    </row>
    <row r="216" spans="4:4" ht="12.75" customHeight="1">
      <c r="D216" s="70"/>
    </row>
    <row r="217" spans="4:4" ht="12.75" customHeight="1">
      <c r="D217" s="70"/>
    </row>
    <row r="218" spans="4:4" ht="12.75" customHeight="1">
      <c r="D218" s="70"/>
    </row>
    <row r="219" spans="4:4" ht="12.75" customHeight="1">
      <c r="D219" s="70"/>
    </row>
    <row r="220" spans="4:4" ht="12.75" customHeight="1">
      <c r="D220" s="70"/>
    </row>
    <row r="221" spans="4:4" ht="12.75" customHeight="1">
      <c r="D221" s="70"/>
    </row>
    <row r="222" spans="4:4" ht="12.75" customHeight="1">
      <c r="D222" s="70"/>
    </row>
    <row r="223" spans="4:4" ht="12.75" customHeight="1">
      <c r="D223" s="70"/>
    </row>
    <row r="224" spans="4:4" ht="12.75" customHeight="1">
      <c r="D224" s="70"/>
    </row>
    <row r="225" spans="4:4" ht="12.75" customHeight="1">
      <c r="D225" s="70"/>
    </row>
    <row r="226" spans="4:4" ht="12.75" customHeight="1">
      <c r="D226" s="70"/>
    </row>
    <row r="227" spans="4:4" ht="12.75" customHeight="1">
      <c r="D227" s="70"/>
    </row>
    <row r="228" spans="4:4" ht="12.75" customHeight="1">
      <c r="D228" s="70"/>
    </row>
    <row r="229" spans="4:4" ht="12.75" customHeight="1">
      <c r="D229" s="70"/>
    </row>
    <row r="230" spans="4:4" ht="12.75" customHeight="1">
      <c r="D230" s="70"/>
    </row>
    <row r="231" spans="4:4" ht="12.75" customHeight="1">
      <c r="D231" s="70"/>
    </row>
    <row r="232" spans="4:4" ht="12.75" customHeight="1">
      <c r="D232" s="70"/>
    </row>
    <row r="233" spans="4:4" ht="12.75" customHeight="1">
      <c r="D233" s="70"/>
    </row>
    <row r="234" spans="4:4" ht="12.75" customHeight="1">
      <c r="D234" s="70"/>
    </row>
    <row r="235" spans="4:4" ht="15.75" customHeight="1"/>
    <row r="236" spans="4:4" ht="15.75" customHeight="1"/>
    <row r="237" spans="4:4" ht="15.75" customHeight="1"/>
    <row r="238" spans="4:4" ht="15.75" customHeight="1"/>
    <row r="239" spans="4:4" ht="15.75" customHeight="1"/>
    <row r="240" spans="4: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16">
    <mergeCell ref="A17:B17"/>
    <mergeCell ref="A16:B16"/>
    <mergeCell ref="A34:D34"/>
    <mergeCell ref="A6:D6"/>
    <mergeCell ref="B1:D1"/>
    <mergeCell ref="B2:D2"/>
    <mergeCell ref="B3:D3"/>
    <mergeCell ref="B4:D4"/>
    <mergeCell ref="A7:B7"/>
    <mergeCell ref="A9:B9"/>
    <mergeCell ref="A8:B8"/>
    <mergeCell ref="A10:B10"/>
    <mergeCell ref="A11:B11"/>
    <mergeCell ref="A12:B12"/>
    <mergeCell ref="A13:B13"/>
    <mergeCell ref="A14:B14"/>
  </mergeCells>
  <pageMargins left="0.7" right="0.7" top="0.75" bottom="0.75" header="0" footer="0"/>
  <pageSetup orientation="landscape" r:id="rId1"/>
  <headerFooter>
    <oddFooter>&amp;CStránka &amp;P z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171" activePane="bottomLeft" state="frozen"/>
      <selection pane="bottomLeft" activeCell="I205" sqref="I205"/>
    </sheetView>
  </sheetViews>
  <sheetFormatPr defaultColWidth="14.44140625" defaultRowHeight="15" customHeight="1"/>
  <cols>
    <col min="1" max="1" width="4.6640625" customWidth="1"/>
    <col min="2" max="2" width="12" customWidth="1"/>
    <col min="3" max="3" width="40.44140625" customWidth="1"/>
    <col min="4" max="4" width="5.5546875" customWidth="1"/>
    <col min="5" max="5" width="6.6640625" customWidth="1"/>
    <col min="6" max="6" width="14.109375" customWidth="1"/>
    <col min="7" max="7" width="14.6640625" customWidth="1"/>
    <col min="8" max="8" width="9.109375" customWidth="1"/>
    <col min="9" max="9" width="12" customWidth="1"/>
    <col min="10" max="26" width="8" customWidth="1"/>
  </cols>
  <sheetData>
    <row r="1" spans="1:26" ht="12.75" customHeight="1">
      <c r="A1" s="360" t="s">
        <v>0</v>
      </c>
      <c r="B1" s="346"/>
      <c r="C1" s="346"/>
      <c r="D1" s="346"/>
      <c r="E1" s="346"/>
      <c r="F1" s="346"/>
      <c r="G1" s="34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61" t="s">
        <v>6</v>
      </c>
      <c r="B2" s="356"/>
      <c r="C2" s="362" t="s">
        <v>8</v>
      </c>
      <c r="D2" s="350"/>
      <c r="E2" s="350"/>
      <c r="F2" s="350"/>
      <c r="G2" s="35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" t="s">
        <v>11</v>
      </c>
      <c r="B3" s="8" t="s">
        <v>12</v>
      </c>
      <c r="C3" s="8" t="s">
        <v>13</v>
      </c>
      <c r="D3" s="8" t="s">
        <v>14</v>
      </c>
      <c r="E3" s="9" t="s">
        <v>16</v>
      </c>
      <c r="F3" s="10" t="s">
        <v>17</v>
      </c>
      <c r="G3" s="11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5" t="s">
        <v>19</v>
      </c>
      <c r="B4" s="16" t="s">
        <v>20</v>
      </c>
      <c r="C4" s="17" t="s">
        <v>21</v>
      </c>
      <c r="D4" s="18"/>
      <c r="E4" s="19"/>
      <c r="F4" s="304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>
      <c r="A5" s="18">
        <v>1</v>
      </c>
      <c r="B5" s="30" t="s">
        <v>28</v>
      </c>
      <c r="C5" s="32" t="s">
        <v>30</v>
      </c>
      <c r="D5" s="33" t="s">
        <v>31</v>
      </c>
      <c r="E5" s="34">
        <v>14.56</v>
      </c>
      <c r="F5" s="305">
        <v>0</v>
      </c>
      <c r="G5" s="35">
        <f t="shared" ref="G5:G35" si="0">E5*F5</f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1" customHeight="1">
      <c r="A6" s="18">
        <v>2</v>
      </c>
      <c r="B6" s="30"/>
      <c r="C6" s="32" t="s">
        <v>35</v>
      </c>
      <c r="D6" s="33" t="s">
        <v>31</v>
      </c>
      <c r="E6" s="34">
        <v>27</v>
      </c>
      <c r="F6" s="305">
        <v>0</v>
      </c>
      <c r="G6" s="35">
        <f t="shared" si="0"/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>
      <c r="A7" s="18">
        <v>3</v>
      </c>
      <c r="B7" s="30" t="s">
        <v>38</v>
      </c>
      <c r="C7" s="32" t="s">
        <v>39</v>
      </c>
      <c r="D7" s="33" t="s">
        <v>31</v>
      </c>
      <c r="E7" s="34">
        <v>41.56</v>
      </c>
      <c r="F7" s="305">
        <v>0</v>
      </c>
      <c r="G7" s="35">
        <f t="shared" si="0"/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>
      <c r="A8" s="18">
        <v>4</v>
      </c>
      <c r="B8" s="30"/>
      <c r="C8" s="32" t="s">
        <v>42</v>
      </c>
      <c r="D8" s="33" t="s">
        <v>31</v>
      </c>
      <c r="E8" s="34">
        <v>20</v>
      </c>
      <c r="F8" s="305">
        <v>0</v>
      </c>
      <c r="G8" s="35">
        <f t="shared" si="0"/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>
      <c r="A9" s="18">
        <v>5</v>
      </c>
      <c r="B9" s="30" t="s">
        <v>45</v>
      </c>
      <c r="C9" s="32" t="s">
        <v>46</v>
      </c>
      <c r="D9" s="33" t="s">
        <v>31</v>
      </c>
      <c r="E9" s="34">
        <v>14.56</v>
      </c>
      <c r="F9" s="305">
        <v>0</v>
      </c>
      <c r="G9" s="35">
        <f t="shared" si="0"/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>
      <c r="A10" s="18">
        <v>6</v>
      </c>
      <c r="B10" s="30" t="s">
        <v>48</v>
      </c>
      <c r="C10" s="32" t="s">
        <v>49</v>
      </c>
      <c r="D10" s="33" t="s">
        <v>31</v>
      </c>
      <c r="E10" s="34">
        <v>7.28</v>
      </c>
      <c r="F10" s="305">
        <v>0</v>
      </c>
      <c r="G10" s="35">
        <f t="shared" si="0"/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>
      <c r="A11" s="18">
        <v>7</v>
      </c>
      <c r="B11" s="30" t="s">
        <v>50</v>
      </c>
      <c r="C11" s="32" t="s">
        <v>51</v>
      </c>
      <c r="D11" s="33" t="s">
        <v>31</v>
      </c>
      <c r="E11" s="34">
        <v>27.28</v>
      </c>
      <c r="F11" s="305">
        <v>0</v>
      </c>
      <c r="G11" s="35">
        <f t="shared" si="0"/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>
      <c r="A12" s="18">
        <v>8</v>
      </c>
      <c r="B12" s="30" t="s">
        <v>54</v>
      </c>
      <c r="C12" s="32" t="s">
        <v>55</v>
      </c>
      <c r="D12" s="33" t="s">
        <v>31</v>
      </c>
      <c r="E12" s="34">
        <v>27.28</v>
      </c>
      <c r="F12" s="305">
        <v>0</v>
      </c>
      <c r="G12" s="35">
        <f t="shared" si="0"/>
        <v>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>
      <c r="A13" s="18">
        <v>9</v>
      </c>
      <c r="B13" s="30" t="s">
        <v>20</v>
      </c>
      <c r="C13" s="32" t="s">
        <v>57</v>
      </c>
      <c r="D13" s="33" t="s">
        <v>58</v>
      </c>
      <c r="E13" s="34">
        <v>13.1</v>
      </c>
      <c r="F13" s="305">
        <v>0</v>
      </c>
      <c r="G13" s="35">
        <f t="shared" si="0"/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21.75" customHeight="1">
      <c r="A14" s="18">
        <v>10</v>
      </c>
      <c r="B14" s="30"/>
      <c r="C14" s="32" t="s">
        <v>60</v>
      </c>
      <c r="D14" s="33" t="s">
        <v>31</v>
      </c>
      <c r="E14" s="34">
        <v>40</v>
      </c>
      <c r="F14" s="305">
        <v>0</v>
      </c>
      <c r="G14" s="35">
        <f t="shared" si="0"/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1.75" customHeight="1">
      <c r="A15" s="18">
        <v>11</v>
      </c>
      <c r="B15" s="30"/>
      <c r="C15" s="32" t="s">
        <v>63</v>
      </c>
      <c r="D15" s="33" t="s">
        <v>65</v>
      </c>
      <c r="E15" s="34">
        <v>50</v>
      </c>
      <c r="F15" s="305">
        <v>0</v>
      </c>
      <c r="G15" s="35">
        <f t="shared" si="0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>
      <c r="A16" s="18">
        <v>12</v>
      </c>
      <c r="B16" s="30" t="s">
        <v>67</v>
      </c>
      <c r="C16" s="32" t="s">
        <v>68</v>
      </c>
      <c r="D16" s="33" t="s">
        <v>65</v>
      </c>
      <c r="E16" s="34">
        <v>130</v>
      </c>
      <c r="F16" s="305">
        <v>0</v>
      </c>
      <c r="G16" s="35">
        <f t="shared" si="0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>
      <c r="A17" s="18">
        <v>13</v>
      </c>
      <c r="B17" s="30" t="s">
        <v>70</v>
      </c>
      <c r="C17" s="32" t="s">
        <v>71</v>
      </c>
      <c r="D17" s="33" t="s">
        <v>65</v>
      </c>
      <c r="E17" s="34">
        <v>130</v>
      </c>
      <c r="F17" s="305">
        <v>0</v>
      </c>
      <c r="G17" s="35">
        <f t="shared" si="0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>
      <c r="A18" s="18">
        <v>14</v>
      </c>
      <c r="B18" s="30" t="s">
        <v>20</v>
      </c>
      <c r="C18" s="32" t="s">
        <v>73</v>
      </c>
      <c r="D18" s="33" t="s">
        <v>61</v>
      </c>
      <c r="E18" s="34">
        <v>40</v>
      </c>
      <c r="F18" s="305">
        <v>0</v>
      </c>
      <c r="G18" s="35">
        <f t="shared" si="0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>
      <c r="A19" s="18">
        <v>15</v>
      </c>
      <c r="B19" s="30" t="s">
        <v>75</v>
      </c>
      <c r="C19" s="32" t="s">
        <v>76</v>
      </c>
      <c r="D19" s="33" t="s">
        <v>77</v>
      </c>
      <c r="E19" s="34">
        <v>40</v>
      </c>
      <c r="F19" s="305">
        <v>0</v>
      </c>
      <c r="G19" s="35">
        <f t="shared" si="0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>
      <c r="A20" s="18">
        <v>16</v>
      </c>
      <c r="B20" s="30" t="s">
        <v>79</v>
      </c>
      <c r="C20" s="32" t="s">
        <v>80</v>
      </c>
      <c r="D20" s="33" t="s">
        <v>31</v>
      </c>
      <c r="E20" s="34">
        <v>0.1</v>
      </c>
      <c r="F20" s="305">
        <v>0</v>
      </c>
      <c r="G20" s="35">
        <f t="shared" si="0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8">
        <v>17</v>
      </c>
      <c r="B21" s="30" t="s">
        <v>82</v>
      </c>
      <c r="C21" s="32" t="s">
        <v>84</v>
      </c>
      <c r="D21" s="33" t="s">
        <v>65</v>
      </c>
      <c r="E21" s="34">
        <v>130</v>
      </c>
      <c r="F21" s="305">
        <v>0</v>
      </c>
      <c r="G21" s="35">
        <f t="shared" si="0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>
      <c r="A22" s="18">
        <v>18</v>
      </c>
      <c r="B22" s="30" t="s">
        <v>20</v>
      </c>
      <c r="C22" s="32" t="s">
        <v>86</v>
      </c>
      <c r="D22" s="33" t="s">
        <v>65</v>
      </c>
      <c r="E22" s="34">
        <v>130</v>
      </c>
      <c r="F22" s="305">
        <v>0</v>
      </c>
      <c r="G22" s="35">
        <f t="shared" si="0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1" customHeight="1">
      <c r="A23" s="18">
        <v>19</v>
      </c>
      <c r="B23" s="30" t="s">
        <v>20</v>
      </c>
      <c r="C23" s="32" t="s">
        <v>87</v>
      </c>
      <c r="D23" s="33" t="s">
        <v>61</v>
      </c>
      <c r="E23" s="34">
        <v>120</v>
      </c>
      <c r="F23" s="305">
        <v>0</v>
      </c>
      <c r="G23" s="35">
        <f t="shared" si="0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8">
        <v>20</v>
      </c>
      <c r="B24" s="30" t="s">
        <v>20</v>
      </c>
      <c r="C24" s="32" t="s">
        <v>88</v>
      </c>
      <c r="D24" s="33" t="s">
        <v>61</v>
      </c>
      <c r="E24" s="34">
        <v>40</v>
      </c>
      <c r="F24" s="305">
        <v>0</v>
      </c>
      <c r="G24" s="35">
        <f t="shared" si="0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>
      <c r="A25" s="18">
        <v>21</v>
      </c>
      <c r="B25" s="30" t="s">
        <v>20</v>
      </c>
      <c r="C25" s="32" t="s">
        <v>90</v>
      </c>
      <c r="D25" s="33" t="s">
        <v>31</v>
      </c>
      <c r="E25" s="34">
        <v>0.4</v>
      </c>
      <c r="F25" s="305">
        <v>0</v>
      </c>
      <c r="G25" s="35">
        <f t="shared" si="0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8">
        <v>22</v>
      </c>
      <c r="B26" s="30" t="s">
        <v>20</v>
      </c>
      <c r="C26" s="32" t="s">
        <v>91</v>
      </c>
      <c r="D26" s="33" t="s">
        <v>31</v>
      </c>
      <c r="E26" s="34">
        <v>0.4</v>
      </c>
      <c r="F26" s="305">
        <v>0</v>
      </c>
      <c r="G26" s="35">
        <f t="shared" si="0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>
      <c r="A27" s="18">
        <v>23</v>
      </c>
      <c r="B27" s="30" t="s">
        <v>20</v>
      </c>
      <c r="C27" s="32" t="s">
        <v>94</v>
      </c>
      <c r="D27" s="33" t="s">
        <v>95</v>
      </c>
      <c r="E27" s="34">
        <v>45</v>
      </c>
      <c r="F27" s="305">
        <v>0</v>
      </c>
      <c r="G27" s="35">
        <f t="shared" si="0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>
      <c r="A28" s="18">
        <v>24</v>
      </c>
      <c r="B28" s="30" t="s">
        <v>20</v>
      </c>
      <c r="C28" s="32" t="s">
        <v>96</v>
      </c>
      <c r="D28" s="33" t="s">
        <v>61</v>
      </c>
      <c r="E28" s="34">
        <v>8</v>
      </c>
      <c r="F28" s="305">
        <v>0</v>
      </c>
      <c r="G28" s="35">
        <f t="shared" si="0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>
      <c r="A29" s="18">
        <v>25</v>
      </c>
      <c r="B29" s="30" t="s">
        <v>20</v>
      </c>
      <c r="C29" s="32" t="s">
        <v>96</v>
      </c>
      <c r="D29" s="33" t="s">
        <v>61</v>
      </c>
      <c r="E29" s="34">
        <v>8</v>
      </c>
      <c r="F29" s="305">
        <v>0</v>
      </c>
      <c r="G29" s="35">
        <f t="shared" si="0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>
      <c r="A30" s="18">
        <v>26</v>
      </c>
      <c r="B30" s="30" t="s">
        <v>20</v>
      </c>
      <c r="C30" s="32" t="s">
        <v>99</v>
      </c>
      <c r="D30" s="33" t="s">
        <v>61</v>
      </c>
      <c r="E30" s="34">
        <v>4</v>
      </c>
      <c r="F30" s="305">
        <v>0</v>
      </c>
      <c r="G30" s="35">
        <f t="shared" si="0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>
      <c r="A31" s="18">
        <v>27</v>
      </c>
      <c r="B31" s="30" t="s">
        <v>20</v>
      </c>
      <c r="C31" s="32" t="s">
        <v>101</v>
      </c>
      <c r="D31" s="33" t="s">
        <v>61</v>
      </c>
      <c r="E31" s="34">
        <v>4</v>
      </c>
      <c r="F31" s="305">
        <v>0</v>
      </c>
      <c r="G31" s="35">
        <f t="shared" si="0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>
      <c r="A32" s="18">
        <v>28</v>
      </c>
      <c r="B32" s="30" t="s">
        <v>20</v>
      </c>
      <c r="C32" s="32" t="s">
        <v>103</v>
      </c>
      <c r="D32" s="33" t="s">
        <v>61</v>
      </c>
      <c r="E32" s="34">
        <v>4</v>
      </c>
      <c r="F32" s="305">
        <v>0</v>
      </c>
      <c r="G32" s="35">
        <f t="shared" si="0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>
      <c r="A33" s="18">
        <v>29</v>
      </c>
      <c r="B33" s="30" t="s">
        <v>20</v>
      </c>
      <c r="C33" s="32" t="s">
        <v>105</v>
      </c>
      <c r="D33" s="33" t="s">
        <v>61</v>
      </c>
      <c r="E33" s="34">
        <v>4</v>
      </c>
      <c r="F33" s="305">
        <v>0</v>
      </c>
      <c r="G33" s="35">
        <f t="shared" si="0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>
      <c r="A34" s="18">
        <v>30</v>
      </c>
      <c r="B34" s="30" t="s">
        <v>20</v>
      </c>
      <c r="C34" s="32" t="s">
        <v>107</v>
      </c>
      <c r="D34" s="33" t="s">
        <v>61</v>
      </c>
      <c r="E34" s="34">
        <v>4</v>
      </c>
      <c r="F34" s="305">
        <v>0</v>
      </c>
      <c r="G34" s="35">
        <f t="shared" si="0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>
      <c r="A35" s="18">
        <v>31</v>
      </c>
      <c r="B35" s="30" t="s">
        <v>20</v>
      </c>
      <c r="C35" s="32" t="s">
        <v>107</v>
      </c>
      <c r="D35" s="33" t="s">
        <v>61</v>
      </c>
      <c r="E35" s="34">
        <v>4</v>
      </c>
      <c r="F35" s="305">
        <v>0</v>
      </c>
      <c r="G35" s="35">
        <f t="shared" si="0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>
      <c r="A36" s="89"/>
      <c r="B36" s="90" t="s">
        <v>110</v>
      </c>
      <c r="C36" s="91" t="str">
        <f>CONCATENATE(B4," ",C4)</f>
        <v>1 Zemní práce</v>
      </c>
      <c r="D36" s="89"/>
      <c r="E36" s="92"/>
      <c r="F36" s="306"/>
      <c r="G36" s="93">
        <f>SUM(G5:G35)</f>
        <v>0</v>
      </c>
      <c r="H36" s="12"/>
      <c r="I36" s="9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>
      <c r="A37" s="15" t="s">
        <v>19</v>
      </c>
      <c r="B37" s="16" t="s">
        <v>114</v>
      </c>
      <c r="C37" s="17" t="s">
        <v>116</v>
      </c>
      <c r="D37" s="18"/>
      <c r="E37" s="19"/>
      <c r="F37" s="304"/>
      <c r="G37" s="2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0.75" customHeight="1">
      <c r="A38" s="18">
        <v>32</v>
      </c>
      <c r="B38" s="30" t="s">
        <v>118</v>
      </c>
      <c r="C38" s="32" t="s">
        <v>119</v>
      </c>
      <c r="D38" s="33" t="s">
        <v>95</v>
      </c>
      <c r="E38" s="34">
        <v>29.12</v>
      </c>
      <c r="F38" s="305">
        <v>0</v>
      </c>
      <c r="G38" s="35">
        <f t="shared" ref="G38:G44" si="1">E38*F38</f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1.25" customHeight="1">
      <c r="A39" s="18" t="s">
        <v>122</v>
      </c>
      <c r="B39" s="30"/>
      <c r="C39" s="32" t="s">
        <v>123</v>
      </c>
      <c r="D39" s="33" t="s">
        <v>61</v>
      </c>
      <c r="E39" s="34">
        <v>6</v>
      </c>
      <c r="F39" s="305">
        <v>0</v>
      </c>
      <c r="G39" s="35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>
      <c r="A40" s="18">
        <v>33</v>
      </c>
      <c r="B40" s="30" t="s">
        <v>20</v>
      </c>
      <c r="C40" s="32" t="s">
        <v>124</v>
      </c>
      <c r="D40" s="33" t="s">
        <v>31</v>
      </c>
      <c r="E40" s="34">
        <v>7.28</v>
      </c>
      <c r="F40" s="305">
        <v>0</v>
      </c>
      <c r="G40" s="35">
        <f t="shared" si="1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18">
        <v>34</v>
      </c>
      <c r="B41" s="30" t="s">
        <v>20</v>
      </c>
      <c r="C41" s="32" t="s">
        <v>125</v>
      </c>
      <c r="D41" s="33" t="s">
        <v>65</v>
      </c>
      <c r="E41" s="34">
        <v>34.799999999999997</v>
      </c>
      <c r="F41" s="305">
        <v>0</v>
      </c>
      <c r="G41" s="35">
        <f t="shared" si="1"/>
        <v>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>
      <c r="A42" s="18">
        <v>35</v>
      </c>
      <c r="B42" s="30" t="s">
        <v>20</v>
      </c>
      <c r="C42" s="32" t="s">
        <v>127</v>
      </c>
      <c r="D42" s="33" t="s">
        <v>61</v>
      </c>
      <c r="E42" s="34">
        <v>6</v>
      </c>
      <c r="F42" s="305">
        <v>0</v>
      </c>
      <c r="G42" s="35">
        <f t="shared" si="1"/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>
      <c r="A43" s="18">
        <v>36</v>
      </c>
      <c r="B43" s="30" t="s">
        <v>20</v>
      </c>
      <c r="C43" s="32" t="s">
        <v>128</v>
      </c>
      <c r="D43" s="33" t="s">
        <v>61</v>
      </c>
      <c r="E43" s="34">
        <v>1</v>
      </c>
      <c r="F43" s="305">
        <v>0</v>
      </c>
      <c r="G43" s="35">
        <f t="shared" si="1"/>
        <v>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18">
        <v>37</v>
      </c>
      <c r="B44" s="30" t="s">
        <v>20</v>
      </c>
      <c r="C44" s="32" t="s">
        <v>131</v>
      </c>
      <c r="D44" s="33" t="s">
        <v>61</v>
      </c>
      <c r="E44" s="34">
        <v>1</v>
      </c>
      <c r="F44" s="305">
        <v>0</v>
      </c>
      <c r="G44" s="35">
        <f t="shared" si="1"/>
        <v>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>
      <c r="A45" s="89"/>
      <c r="B45" s="90" t="s">
        <v>110</v>
      </c>
      <c r="C45" s="91" t="str">
        <f>CONCATENATE(B37," ",C37)</f>
        <v>2 Základy,zvláštní zakládání</v>
      </c>
      <c r="D45" s="89"/>
      <c r="E45" s="92"/>
      <c r="F45" s="306"/>
      <c r="G45" s="93">
        <f>SUM(G38:G44)</f>
        <v>0</v>
      </c>
      <c r="H45" s="12"/>
      <c r="I45" s="9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>
      <c r="A46" s="15" t="s">
        <v>19</v>
      </c>
      <c r="B46" s="16" t="s">
        <v>135</v>
      </c>
      <c r="C46" s="17" t="s">
        <v>136</v>
      </c>
      <c r="D46" s="18"/>
      <c r="E46" s="19"/>
      <c r="F46" s="304"/>
      <c r="G46" s="2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18">
        <v>38</v>
      </c>
      <c r="B47" s="30" t="s">
        <v>139</v>
      </c>
      <c r="C47" s="32" t="s">
        <v>140</v>
      </c>
      <c r="D47" s="33" t="s">
        <v>31</v>
      </c>
      <c r="E47" s="34">
        <v>2.68</v>
      </c>
      <c r="F47" s="305">
        <v>0</v>
      </c>
      <c r="G47" s="35">
        <f t="shared" ref="G47:G51" si="2">E47*F47</f>
        <v>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>
      <c r="A48" s="18">
        <v>39</v>
      </c>
      <c r="B48" s="30" t="s">
        <v>141</v>
      </c>
      <c r="C48" s="32" t="s">
        <v>142</v>
      </c>
      <c r="D48" s="33" t="s">
        <v>58</v>
      </c>
      <c r="E48" s="34">
        <v>0.25</v>
      </c>
      <c r="F48" s="305">
        <v>0</v>
      </c>
      <c r="G48" s="35">
        <f t="shared" si="2"/>
        <v>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>
      <c r="A49" s="18">
        <v>40</v>
      </c>
      <c r="B49" s="30" t="s">
        <v>145</v>
      </c>
      <c r="C49" s="32" t="s">
        <v>146</v>
      </c>
      <c r="D49" s="33" t="s">
        <v>147</v>
      </c>
      <c r="E49" s="34">
        <v>0.15</v>
      </c>
      <c r="F49" s="305">
        <v>0</v>
      </c>
      <c r="G49" s="35">
        <f t="shared" si="2"/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>
      <c r="A50" s="18">
        <v>41</v>
      </c>
      <c r="B50" s="30" t="s">
        <v>149</v>
      </c>
      <c r="C50" s="32" t="s">
        <v>150</v>
      </c>
      <c r="D50" s="33" t="s">
        <v>147</v>
      </c>
      <c r="E50" s="34">
        <v>0.1</v>
      </c>
      <c r="F50" s="305">
        <v>0</v>
      </c>
      <c r="G50" s="35">
        <f t="shared" si="2"/>
        <v>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51" customHeight="1">
      <c r="A51" s="18">
        <v>42</v>
      </c>
      <c r="B51" s="30" t="s">
        <v>20</v>
      </c>
      <c r="C51" s="32" t="s">
        <v>151</v>
      </c>
      <c r="D51" s="33" t="s">
        <v>83</v>
      </c>
      <c r="E51" s="34">
        <v>1</v>
      </c>
      <c r="F51" s="305">
        <v>0</v>
      </c>
      <c r="G51" s="35">
        <f t="shared" si="2"/>
        <v>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>
      <c r="A52" s="89"/>
      <c r="B52" s="90" t="s">
        <v>110</v>
      </c>
      <c r="C52" s="91" t="str">
        <f>CONCATENATE(B46," ",C46)</f>
        <v>3 Svislé a kompletní konstrukce</v>
      </c>
      <c r="D52" s="89"/>
      <c r="E52" s="92"/>
      <c r="F52" s="306"/>
      <c r="G52" s="93">
        <f>SUM(G47:G51)</f>
        <v>0</v>
      </c>
      <c r="H52" s="12"/>
      <c r="I52" s="9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15" t="s">
        <v>19</v>
      </c>
      <c r="B53" s="16" t="s">
        <v>156</v>
      </c>
      <c r="C53" s="17" t="s">
        <v>157</v>
      </c>
      <c r="D53" s="18"/>
      <c r="E53" s="19"/>
      <c r="F53" s="304"/>
      <c r="G53" s="26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>
      <c r="A54" s="18">
        <v>43</v>
      </c>
      <c r="B54" s="30" t="s">
        <v>159</v>
      </c>
      <c r="C54" s="32" t="s">
        <v>160</v>
      </c>
      <c r="D54" s="33" t="s">
        <v>31</v>
      </c>
      <c r="E54" s="34">
        <v>6.72</v>
      </c>
      <c r="F54" s="305">
        <v>0</v>
      </c>
      <c r="G54" s="35">
        <f t="shared" ref="G54:G64" si="3">E54*F54</f>
        <v>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>
      <c r="A55" s="18">
        <v>44</v>
      </c>
      <c r="B55" s="30" t="s">
        <v>165</v>
      </c>
      <c r="C55" s="32" t="s">
        <v>166</v>
      </c>
      <c r="D55" s="33" t="s">
        <v>65</v>
      </c>
      <c r="E55" s="34">
        <v>38.479999999999997</v>
      </c>
      <c r="F55" s="305">
        <v>0</v>
      </c>
      <c r="G55" s="35">
        <f t="shared" si="3"/>
        <v>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>
      <c r="A56" s="18">
        <v>45</v>
      </c>
      <c r="B56" s="30" t="s">
        <v>169</v>
      </c>
      <c r="C56" s="32" t="s">
        <v>171</v>
      </c>
      <c r="D56" s="33" t="s">
        <v>65</v>
      </c>
      <c r="E56" s="34">
        <v>38.479999999999997</v>
      </c>
      <c r="F56" s="305">
        <v>0</v>
      </c>
      <c r="G56" s="35">
        <f t="shared" si="3"/>
        <v>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>
      <c r="A57" s="18">
        <v>46</v>
      </c>
      <c r="B57" s="30" t="s">
        <v>174</v>
      </c>
      <c r="C57" s="32" t="s">
        <v>175</v>
      </c>
      <c r="D57" s="33" t="s">
        <v>65</v>
      </c>
      <c r="E57" s="34">
        <v>38.479999999999997</v>
      </c>
      <c r="F57" s="305">
        <v>0</v>
      </c>
      <c r="G57" s="35">
        <f t="shared" si="3"/>
        <v>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18">
        <v>47</v>
      </c>
      <c r="B58" s="30" t="s">
        <v>176</v>
      </c>
      <c r="C58" s="32" t="s">
        <v>177</v>
      </c>
      <c r="D58" s="33" t="s">
        <v>65</v>
      </c>
      <c r="E58" s="34">
        <v>38.479999999999997</v>
      </c>
      <c r="F58" s="305">
        <v>0</v>
      </c>
      <c r="G58" s="35">
        <f t="shared" si="3"/>
        <v>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18">
        <v>48</v>
      </c>
      <c r="B59" s="30" t="s">
        <v>179</v>
      </c>
      <c r="C59" s="32" t="s">
        <v>180</v>
      </c>
      <c r="D59" s="33" t="s">
        <v>58</v>
      </c>
      <c r="E59" s="34">
        <v>0.82599999999999996</v>
      </c>
      <c r="F59" s="305">
        <v>0</v>
      </c>
      <c r="G59" s="35">
        <f t="shared" si="3"/>
        <v>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18">
        <v>49</v>
      </c>
      <c r="B60" s="30" t="s">
        <v>20</v>
      </c>
      <c r="C60" s="32" t="s">
        <v>183</v>
      </c>
      <c r="D60" s="33" t="s">
        <v>31</v>
      </c>
      <c r="E60" s="34">
        <v>0.25</v>
      </c>
      <c r="F60" s="305">
        <v>0</v>
      </c>
      <c r="G60" s="35">
        <f t="shared" si="3"/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18">
        <v>50</v>
      </c>
      <c r="B61" s="30" t="s">
        <v>20</v>
      </c>
      <c r="C61" s="32" t="s">
        <v>186</v>
      </c>
      <c r="D61" s="33" t="s">
        <v>95</v>
      </c>
      <c r="E61" s="34">
        <v>8.65</v>
      </c>
      <c r="F61" s="305">
        <v>0</v>
      </c>
      <c r="G61" s="35">
        <f t="shared" si="3"/>
        <v>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18">
        <v>51</v>
      </c>
      <c r="B62" s="30" t="s">
        <v>189</v>
      </c>
      <c r="C62" s="32" t="s">
        <v>190</v>
      </c>
      <c r="D62" s="33" t="s">
        <v>31</v>
      </c>
      <c r="E62" s="34">
        <v>0.57999999999999996</v>
      </c>
      <c r="F62" s="305">
        <v>0</v>
      </c>
      <c r="G62" s="35">
        <f t="shared" si="3"/>
        <v>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>
      <c r="A63" s="18">
        <v>52</v>
      </c>
      <c r="B63" s="30"/>
      <c r="C63" s="32" t="s">
        <v>193</v>
      </c>
      <c r="D63" s="33" t="s">
        <v>31</v>
      </c>
      <c r="E63" s="34">
        <v>5</v>
      </c>
      <c r="F63" s="305">
        <v>0</v>
      </c>
      <c r="G63" s="35">
        <f t="shared" si="3"/>
        <v>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>
      <c r="A64" s="18">
        <v>53</v>
      </c>
      <c r="B64" s="30"/>
      <c r="C64" s="32" t="s">
        <v>196</v>
      </c>
      <c r="D64" s="33" t="s">
        <v>95</v>
      </c>
      <c r="E64" s="34">
        <v>28</v>
      </c>
      <c r="F64" s="305">
        <v>0</v>
      </c>
      <c r="G64" s="35">
        <f t="shared" si="3"/>
        <v>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89"/>
      <c r="B65" s="90" t="s">
        <v>110</v>
      </c>
      <c r="C65" s="91" t="str">
        <f>CONCATENATE(B53," ",C53)</f>
        <v>4 Vodorovné konstrukce</v>
      </c>
      <c r="D65" s="89"/>
      <c r="E65" s="92"/>
      <c r="F65" s="306"/>
      <c r="G65" s="93">
        <f>SUM(G54:G64)</f>
        <v>0</v>
      </c>
      <c r="H65" s="12"/>
      <c r="I65" s="9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15" t="s">
        <v>19</v>
      </c>
      <c r="B66" s="16" t="s">
        <v>200</v>
      </c>
      <c r="C66" s="17" t="s">
        <v>201</v>
      </c>
      <c r="D66" s="18"/>
      <c r="E66" s="19"/>
      <c r="F66" s="304"/>
      <c r="G66" s="2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18">
        <v>54</v>
      </c>
      <c r="B67" s="30" t="s">
        <v>203</v>
      </c>
      <c r="C67" s="32" t="s">
        <v>205</v>
      </c>
      <c r="D67" s="33" t="s">
        <v>65</v>
      </c>
      <c r="E67" s="34">
        <v>50.54</v>
      </c>
      <c r="F67" s="305">
        <v>0</v>
      </c>
      <c r="G67" s="35">
        <f t="shared" ref="G67:G70" si="4">E67*F67</f>
        <v>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18">
        <v>55</v>
      </c>
      <c r="B68" s="30" t="s">
        <v>20</v>
      </c>
      <c r="C68" s="32" t="s">
        <v>208</v>
      </c>
      <c r="D68" s="33" t="s">
        <v>65</v>
      </c>
      <c r="E68" s="34">
        <v>50.54</v>
      </c>
      <c r="F68" s="305">
        <v>0</v>
      </c>
      <c r="G68" s="35">
        <f t="shared" si="4"/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18">
        <v>56</v>
      </c>
      <c r="B69" s="30" t="s">
        <v>20</v>
      </c>
      <c r="C69" s="32" t="s">
        <v>210</v>
      </c>
      <c r="D69" s="33" t="s">
        <v>31</v>
      </c>
      <c r="E69" s="34">
        <v>5.55</v>
      </c>
      <c r="F69" s="305">
        <v>0</v>
      </c>
      <c r="G69" s="35">
        <f t="shared" si="4"/>
        <v>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>
      <c r="A70" s="18">
        <v>57</v>
      </c>
      <c r="B70" s="30" t="s">
        <v>20</v>
      </c>
      <c r="C70" s="32" t="s">
        <v>211</v>
      </c>
      <c r="D70" s="33" t="s">
        <v>83</v>
      </c>
      <c r="E70" s="34">
        <v>1</v>
      </c>
      <c r="F70" s="305">
        <v>0</v>
      </c>
      <c r="G70" s="35">
        <f t="shared" si="4"/>
        <v>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>
      <c r="A71" s="89"/>
      <c r="B71" s="90" t="s">
        <v>110</v>
      </c>
      <c r="C71" s="91" t="str">
        <f>CONCATENATE(B66," ",C66)</f>
        <v>5 Komunikace</v>
      </c>
      <c r="D71" s="89"/>
      <c r="E71" s="92"/>
      <c r="F71" s="306"/>
      <c r="G71" s="93">
        <f>SUM(G67:G70)</f>
        <v>0</v>
      </c>
      <c r="H71" s="12"/>
      <c r="I71" s="9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>
      <c r="A72" s="15" t="s">
        <v>19</v>
      </c>
      <c r="B72" s="16" t="s">
        <v>214</v>
      </c>
      <c r="C72" s="17" t="s">
        <v>215</v>
      </c>
      <c r="D72" s="18"/>
      <c r="E72" s="19"/>
      <c r="F72" s="304"/>
      <c r="G72" s="26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>
      <c r="A73" s="18">
        <v>58</v>
      </c>
      <c r="B73" s="30" t="s">
        <v>217</v>
      </c>
      <c r="C73" s="32" t="s">
        <v>218</v>
      </c>
      <c r="D73" s="33" t="s">
        <v>65</v>
      </c>
      <c r="E73" s="34">
        <v>33.11</v>
      </c>
      <c r="F73" s="305">
        <v>0</v>
      </c>
      <c r="G73" s="35">
        <f t="shared" ref="G73:G75" si="5">E73*F73</f>
        <v>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1" customHeight="1">
      <c r="A74" s="18">
        <v>59</v>
      </c>
      <c r="B74" s="30" t="s">
        <v>219</v>
      </c>
      <c r="C74" s="32" t="s">
        <v>220</v>
      </c>
      <c r="D74" s="33" t="s">
        <v>65</v>
      </c>
      <c r="E74" s="34">
        <v>20</v>
      </c>
      <c r="F74" s="305">
        <v>0</v>
      </c>
      <c r="G74" s="35">
        <f t="shared" si="5"/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>
      <c r="A75" s="18">
        <v>60</v>
      </c>
      <c r="B75" s="30" t="s">
        <v>222</v>
      </c>
      <c r="C75" s="32" t="s">
        <v>223</v>
      </c>
      <c r="D75" s="33" t="s">
        <v>65</v>
      </c>
      <c r="E75" s="34">
        <v>30</v>
      </c>
      <c r="F75" s="305">
        <v>0</v>
      </c>
      <c r="G75" s="35">
        <f t="shared" si="5"/>
        <v>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>
      <c r="A76" s="89"/>
      <c r="B76" s="90" t="s">
        <v>110</v>
      </c>
      <c r="C76" s="91" t="str">
        <f>CONCATENATE(B72," ",C72)</f>
        <v>61 Upravy povrchů vnitřní</v>
      </c>
      <c r="D76" s="89"/>
      <c r="E76" s="92"/>
      <c r="F76" s="306"/>
      <c r="G76" s="93">
        <f>SUM(G73:G75)</f>
        <v>0</v>
      </c>
      <c r="H76" s="12"/>
      <c r="I76" s="9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>
      <c r="A77" s="15" t="s">
        <v>19</v>
      </c>
      <c r="B77" s="16" t="s">
        <v>225</v>
      </c>
      <c r="C77" s="17" t="s">
        <v>226</v>
      </c>
      <c r="D77" s="18"/>
      <c r="E77" s="19"/>
      <c r="F77" s="304"/>
      <c r="G77" s="26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>
      <c r="A78" s="18">
        <v>61</v>
      </c>
      <c r="B78" s="30" t="s">
        <v>227</v>
      </c>
      <c r="C78" s="32" t="s">
        <v>228</v>
      </c>
      <c r="D78" s="33" t="s">
        <v>65</v>
      </c>
      <c r="E78" s="34">
        <v>104.8</v>
      </c>
      <c r="F78" s="305">
        <v>0</v>
      </c>
      <c r="G78" s="35">
        <f t="shared" ref="G78:G87" si="6">E78*F78</f>
        <v>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>
      <c r="A79" s="18">
        <v>62</v>
      </c>
      <c r="B79" s="30" t="s">
        <v>20</v>
      </c>
      <c r="C79" s="32" t="s">
        <v>230</v>
      </c>
      <c r="D79" s="33" t="s">
        <v>65</v>
      </c>
      <c r="E79" s="34">
        <v>104.8</v>
      </c>
      <c r="F79" s="305">
        <v>0</v>
      </c>
      <c r="G79" s="35">
        <f t="shared" si="6"/>
        <v>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>
      <c r="A80" s="18">
        <v>63</v>
      </c>
      <c r="B80" s="30" t="s">
        <v>231</v>
      </c>
      <c r="C80" s="32" t="s">
        <v>232</v>
      </c>
      <c r="D80" s="33" t="s">
        <v>65</v>
      </c>
      <c r="E80" s="34">
        <v>104.8</v>
      </c>
      <c r="F80" s="305">
        <v>0</v>
      </c>
      <c r="G80" s="35">
        <f t="shared" si="6"/>
        <v>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>
      <c r="A81" s="18">
        <v>64</v>
      </c>
      <c r="B81" s="30" t="s">
        <v>20</v>
      </c>
      <c r="C81" s="32" t="s">
        <v>234</v>
      </c>
      <c r="D81" s="33" t="s">
        <v>65</v>
      </c>
      <c r="E81" s="34">
        <v>104.8</v>
      </c>
      <c r="F81" s="305">
        <v>0</v>
      </c>
      <c r="G81" s="35">
        <f t="shared" si="6"/>
        <v>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>
      <c r="A82" s="18">
        <v>65</v>
      </c>
      <c r="B82" s="30" t="s">
        <v>20</v>
      </c>
      <c r="C82" s="32" t="s">
        <v>235</v>
      </c>
      <c r="D82" s="33" t="s">
        <v>65</v>
      </c>
      <c r="E82" s="34">
        <v>104.8</v>
      </c>
      <c r="F82" s="305">
        <v>0</v>
      </c>
      <c r="G82" s="35">
        <f t="shared" si="6"/>
        <v>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>
      <c r="A83" s="18">
        <v>66</v>
      </c>
      <c r="B83" s="30" t="s">
        <v>20</v>
      </c>
      <c r="C83" s="32" t="s">
        <v>238</v>
      </c>
      <c r="D83" s="33" t="s">
        <v>65</v>
      </c>
      <c r="E83" s="34">
        <v>11.6</v>
      </c>
      <c r="F83" s="305">
        <v>0</v>
      </c>
      <c r="G83" s="35">
        <f t="shared" si="6"/>
        <v>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>
      <c r="A84" s="18">
        <v>67</v>
      </c>
      <c r="B84" s="30" t="s">
        <v>20</v>
      </c>
      <c r="C84" s="32" t="s">
        <v>240</v>
      </c>
      <c r="D84" s="33" t="s">
        <v>65</v>
      </c>
      <c r="E84" s="34">
        <v>11.6</v>
      </c>
      <c r="F84" s="305">
        <v>0</v>
      </c>
      <c r="G84" s="35">
        <f t="shared" si="6"/>
        <v>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>
      <c r="A85" s="18">
        <v>68</v>
      </c>
      <c r="B85" s="30" t="s">
        <v>20</v>
      </c>
      <c r="C85" s="32" t="s">
        <v>241</v>
      </c>
      <c r="D85" s="33" t="s">
        <v>65</v>
      </c>
      <c r="E85" s="34">
        <v>29.12</v>
      </c>
      <c r="F85" s="305">
        <v>0</v>
      </c>
      <c r="G85" s="35">
        <f t="shared" si="6"/>
        <v>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>
      <c r="A86" s="18">
        <v>69</v>
      </c>
      <c r="B86" s="30" t="s">
        <v>20</v>
      </c>
      <c r="C86" s="32" t="s">
        <v>243</v>
      </c>
      <c r="D86" s="33" t="s">
        <v>65</v>
      </c>
      <c r="E86" s="34">
        <v>29.12</v>
      </c>
      <c r="F86" s="305">
        <v>0</v>
      </c>
      <c r="G86" s="35">
        <f t="shared" si="6"/>
        <v>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>
      <c r="A87" s="18">
        <v>70</v>
      </c>
      <c r="B87" s="30" t="s">
        <v>20</v>
      </c>
      <c r="C87" s="32" t="s">
        <v>244</v>
      </c>
      <c r="D87" s="33" t="s">
        <v>65</v>
      </c>
      <c r="E87" s="34">
        <v>29.12</v>
      </c>
      <c r="F87" s="305">
        <v>0</v>
      </c>
      <c r="G87" s="35">
        <f t="shared" si="6"/>
        <v>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>
      <c r="A88" s="89"/>
      <c r="B88" s="90" t="s">
        <v>110</v>
      </c>
      <c r="C88" s="91" t="str">
        <f>CONCATENATE(B77," ",C77)</f>
        <v>62 Upravy povrchů vnější</v>
      </c>
      <c r="D88" s="89"/>
      <c r="E88" s="92"/>
      <c r="F88" s="306"/>
      <c r="G88" s="93">
        <f>SUM(G78:G87)</f>
        <v>0</v>
      </c>
      <c r="H88" s="12"/>
      <c r="I88" s="9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>
      <c r="A89" s="15" t="s">
        <v>19</v>
      </c>
      <c r="B89" s="16" t="s">
        <v>246</v>
      </c>
      <c r="C89" s="17" t="s">
        <v>247</v>
      </c>
      <c r="D89" s="18"/>
      <c r="E89" s="19"/>
      <c r="F89" s="304"/>
      <c r="G89" s="26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>
      <c r="A90" s="18">
        <v>71</v>
      </c>
      <c r="B90" s="30" t="s">
        <v>249</v>
      </c>
      <c r="C90" s="32" t="s">
        <v>250</v>
      </c>
      <c r="D90" s="33" t="s">
        <v>31</v>
      </c>
      <c r="E90" s="34">
        <v>1.65</v>
      </c>
      <c r="F90" s="305">
        <v>0</v>
      </c>
      <c r="G90" s="35">
        <f t="shared" ref="G90:G100" si="7">E90*F90</f>
        <v>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>
      <c r="A91" s="18">
        <v>72</v>
      </c>
      <c r="B91" s="30" t="s">
        <v>251</v>
      </c>
      <c r="C91" s="32" t="s">
        <v>252</v>
      </c>
      <c r="D91" s="33" t="s">
        <v>31</v>
      </c>
      <c r="E91" s="34">
        <v>6.62</v>
      </c>
      <c r="F91" s="305">
        <v>0</v>
      </c>
      <c r="G91" s="35">
        <f t="shared" si="7"/>
        <v>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1" customHeight="1">
      <c r="A92" s="18">
        <v>73</v>
      </c>
      <c r="B92" s="30" t="s">
        <v>254</v>
      </c>
      <c r="C92" s="32" t="s">
        <v>255</v>
      </c>
      <c r="D92" s="33" t="s">
        <v>58</v>
      </c>
      <c r="E92" s="34">
        <v>0.16500000000000001</v>
      </c>
      <c r="F92" s="305">
        <v>0</v>
      </c>
      <c r="G92" s="35">
        <f t="shared" si="7"/>
        <v>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>
      <c r="A93" s="18">
        <v>74</v>
      </c>
      <c r="B93" s="30" t="s">
        <v>20</v>
      </c>
      <c r="C93" s="32" t="s">
        <v>256</v>
      </c>
      <c r="D93" s="33" t="s">
        <v>65</v>
      </c>
      <c r="E93" s="34">
        <v>33.11</v>
      </c>
      <c r="F93" s="305">
        <v>0</v>
      </c>
      <c r="G93" s="35">
        <f t="shared" si="7"/>
        <v>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>
      <c r="A94" s="18">
        <v>75</v>
      </c>
      <c r="B94" s="30" t="s">
        <v>258</v>
      </c>
      <c r="C94" s="32" t="s">
        <v>259</v>
      </c>
      <c r="D94" s="33" t="s">
        <v>31</v>
      </c>
      <c r="E94" s="34">
        <v>2.11</v>
      </c>
      <c r="F94" s="305">
        <v>0</v>
      </c>
      <c r="G94" s="35">
        <f t="shared" si="7"/>
        <v>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>
      <c r="A95" s="18">
        <v>76</v>
      </c>
      <c r="B95" s="30" t="s">
        <v>260</v>
      </c>
      <c r="C95" s="32" t="s">
        <v>261</v>
      </c>
      <c r="D95" s="33" t="s">
        <v>31</v>
      </c>
      <c r="E95" s="34">
        <v>13.06</v>
      </c>
      <c r="F95" s="305">
        <v>0</v>
      </c>
      <c r="G95" s="35">
        <f t="shared" si="7"/>
        <v>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>
      <c r="A96" s="18">
        <v>77</v>
      </c>
      <c r="B96" s="30" t="s">
        <v>20</v>
      </c>
      <c r="C96" s="32" t="s">
        <v>262</v>
      </c>
      <c r="D96" s="33" t="s">
        <v>65</v>
      </c>
      <c r="E96" s="34">
        <v>87.12</v>
      </c>
      <c r="F96" s="305">
        <v>0</v>
      </c>
      <c r="G96" s="35">
        <f t="shared" si="7"/>
        <v>0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>
      <c r="A97" s="18">
        <v>78</v>
      </c>
      <c r="B97" s="30" t="s">
        <v>258</v>
      </c>
      <c r="C97" s="32" t="s">
        <v>263</v>
      </c>
      <c r="D97" s="33" t="s">
        <v>31</v>
      </c>
      <c r="E97" s="34">
        <v>6.09</v>
      </c>
      <c r="F97" s="305">
        <v>0</v>
      </c>
      <c r="G97" s="35">
        <f t="shared" si="7"/>
        <v>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21" customHeight="1">
      <c r="A98" s="18">
        <v>79</v>
      </c>
      <c r="B98" s="30" t="s">
        <v>254</v>
      </c>
      <c r="C98" s="32" t="s">
        <v>255</v>
      </c>
      <c r="D98" s="33" t="s">
        <v>58</v>
      </c>
      <c r="E98" s="34">
        <v>0.43</v>
      </c>
      <c r="F98" s="305">
        <v>0</v>
      </c>
      <c r="G98" s="35">
        <f t="shared" si="7"/>
        <v>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21" customHeight="1">
      <c r="A99" s="18">
        <v>80</v>
      </c>
      <c r="B99" s="30" t="s">
        <v>20</v>
      </c>
      <c r="C99" s="32" t="s">
        <v>264</v>
      </c>
      <c r="D99" s="33" t="s">
        <v>265</v>
      </c>
      <c r="E99" s="34">
        <v>1</v>
      </c>
      <c r="F99" s="305">
        <v>0</v>
      </c>
      <c r="G99" s="35">
        <f t="shared" si="7"/>
        <v>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1" customHeight="1">
      <c r="A100" s="18">
        <v>81</v>
      </c>
      <c r="B100" s="30" t="s">
        <v>20</v>
      </c>
      <c r="C100" s="32" t="s">
        <v>266</v>
      </c>
      <c r="D100" s="33" t="s">
        <v>65</v>
      </c>
      <c r="E100" s="34">
        <v>87.2</v>
      </c>
      <c r="F100" s="305">
        <v>0</v>
      </c>
      <c r="G100" s="35">
        <f t="shared" si="7"/>
        <v>0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>
      <c r="A101" s="89"/>
      <c r="B101" s="90" t="s">
        <v>110</v>
      </c>
      <c r="C101" s="91" t="str">
        <f>CONCATENATE(B89," ",C89)</f>
        <v>63 Podlahy a podlahové konstrukce</v>
      </c>
      <c r="D101" s="89"/>
      <c r="E101" s="92"/>
      <c r="F101" s="306"/>
      <c r="G101" s="93">
        <f>SUM(G90:G100)</f>
        <v>0</v>
      </c>
      <c r="H101" s="12"/>
      <c r="I101" s="9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>
      <c r="A102" s="15" t="s">
        <v>19</v>
      </c>
      <c r="B102" s="16" t="s">
        <v>267</v>
      </c>
      <c r="C102" s="17" t="s">
        <v>268</v>
      </c>
      <c r="D102" s="18"/>
      <c r="E102" s="19"/>
      <c r="F102" s="304"/>
      <c r="G102" s="2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>
      <c r="A103" s="18">
        <v>82</v>
      </c>
      <c r="B103" s="30" t="s">
        <v>269</v>
      </c>
      <c r="C103" s="32" t="s">
        <v>270</v>
      </c>
      <c r="D103" s="33" t="s">
        <v>61</v>
      </c>
      <c r="E103" s="34">
        <v>1</v>
      </c>
      <c r="F103" s="305">
        <v>0</v>
      </c>
      <c r="G103" s="35">
        <f t="shared" ref="G103:G112" si="8">E103*F103</f>
        <v>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>
      <c r="A104" s="18">
        <v>83</v>
      </c>
      <c r="B104" s="30" t="s">
        <v>271</v>
      </c>
      <c r="C104" s="32" t="s">
        <v>272</v>
      </c>
      <c r="D104" s="33" t="s">
        <v>61</v>
      </c>
      <c r="E104" s="34">
        <v>1</v>
      </c>
      <c r="F104" s="305">
        <v>0</v>
      </c>
      <c r="G104" s="35">
        <f t="shared" si="8"/>
        <v>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>
      <c r="A105" s="18">
        <v>84</v>
      </c>
      <c r="B105" s="30" t="s">
        <v>20</v>
      </c>
      <c r="C105" s="32" t="s">
        <v>273</v>
      </c>
      <c r="D105" s="33" t="s">
        <v>61</v>
      </c>
      <c r="E105" s="34">
        <v>1</v>
      </c>
      <c r="F105" s="305">
        <v>0</v>
      </c>
      <c r="G105" s="35">
        <f t="shared" si="8"/>
        <v>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>
      <c r="A106" s="18">
        <v>85</v>
      </c>
      <c r="B106" s="30" t="s">
        <v>20</v>
      </c>
      <c r="C106" s="32" t="s">
        <v>274</v>
      </c>
      <c r="D106" s="33" t="s">
        <v>61</v>
      </c>
      <c r="E106" s="34">
        <v>1</v>
      </c>
      <c r="F106" s="305">
        <v>0</v>
      </c>
      <c r="G106" s="35">
        <f t="shared" si="8"/>
        <v>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>
      <c r="A107" s="18">
        <v>86</v>
      </c>
      <c r="B107" s="30" t="s">
        <v>20</v>
      </c>
      <c r="C107" s="32" t="s">
        <v>275</v>
      </c>
      <c r="D107" s="33" t="s">
        <v>61</v>
      </c>
      <c r="E107" s="34">
        <v>1</v>
      </c>
      <c r="F107" s="305">
        <v>0</v>
      </c>
      <c r="G107" s="35">
        <f t="shared" si="8"/>
        <v>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>
      <c r="A108" s="18">
        <v>87</v>
      </c>
      <c r="B108" s="30" t="s">
        <v>20</v>
      </c>
      <c r="C108" s="32" t="s">
        <v>276</v>
      </c>
      <c r="D108" s="33" t="s">
        <v>61</v>
      </c>
      <c r="E108" s="34">
        <v>1</v>
      </c>
      <c r="F108" s="305">
        <v>0</v>
      </c>
      <c r="G108" s="35">
        <f t="shared" si="8"/>
        <v>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>
      <c r="A109" s="18">
        <v>88</v>
      </c>
      <c r="B109" s="30" t="s">
        <v>20</v>
      </c>
      <c r="C109" s="32" t="s">
        <v>277</v>
      </c>
      <c r="D109" s="33" t="s">
        <v>61</v>
      </c>
      <c r="E109" s="34">
        <v>1</v>
      </c>
      <c r="F109" s="305">
        <v>0</v>
      </c>
      <c r="G109" s="35">
        <f t="shared" si="8"/>
        <v>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>
      <c r="A110" s="18">
        <v>89</v>
      </c>
      <c r="B110" s="30" t="s">
        <v>278</v>
      </c>
      <c r="C110" s="32" t="s">
        <v>279</v>
      </c>
      <c r="D110" s="33" t="s">
        <v>95</v>
      </c>
      <c r="E110" s="34">
        <v>3.59</v>
      </c>
      <c r="F110" s="305">
        <v>0</v>
      </c>
      <c r="G110" s="35">
        <f t="shared" si="8"/>
        <v>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>
      <c r="A111" s="18">
        <v>90</v>
      </c>
      <c r="B111" s="30" t="s">
        <v>20</v>
      </c>
      <c r="C111" s="32" t="s">
        <v>280</v>
      </c>
      <c r="D111" s="33" t="s">
        <v>95</v>
      </c>
      <c r="E111" s="34">
        <v>3.59</v>
      </c>
      <c r="F111" s="305">
        <v>0</v>
      </c>
      <c r="G111" s="35">
        <f t="shared" si="8"/>
        <v>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>
      <c r="A112" s="18">
        <v>91</v>
      </c>
      <c r="B112" s="30" t="s">
        <v>20</v>
      </c>
      <c r="C112" s="32" t="s">
        <v>281</v>
      </c>
      <c r="D112" s="33" t="s">
        <v>65</v>
      </c>
      <c r="E112" s="34">
        <v>10.1</v>
      </c>
      <c r="F112" s="305">
        <v>0</v>
      </c>
      <c r="G112" s="35">
        <f t="shared" si="8"/>
        <v>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>
      <c r="A113" s="89"/>
      <c r="B113" s="90" t="s">
        <v>110</v>
      </c>
      <c r="C113" s="91" t="str">
        <f>CONCATENATE(B102," ",C102)</f>
        <v>64 Výplně otvorů</v>
      </c>
      <c r="D113" s="89"/>
      <c r="E113" s="92"/>
      <c r="F113" s="306"/>
      <c r="G113" s="93">
        <f>SUM(G103:G112)</f>
        <v>0</v>
      </c>
      <c r="H113" s="12"/>
      <c r="I113" s="9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>
      <c r="A114" s="15" t="s">
        <v>19</v>
      </c>
      <c r="B114" s="16" t="s">
        <v>282</v>
      </c>
      <c r="C114" s="17" t="s">
        <v>283</v>
      </c>
      <c r="D114" s="18"/>
      <c r="E114" s="19"/>
      <c r="F114" s="304"/>
      <c r="G114" s="26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>
      <c r="A115" s="18">
        <v>92</v>
      </c>
      <c r="B115" s="30" t="s">
        <v>284</v>
      </c>
      <c r="C115" s="32" t="s">
        <v>285</v>
      </c>
      <c r="D115" s="33" t="s">
        <v>65</v>
      </c>
      <c r="E115" s="34">
        <v>104</v>
      </c>
      <c r="F115" s="305">
        <v>0</v>
      </c>
      <c r="G115" s="35">
        <f t="shared" ref="G115:G118" si="9">E115*F115</f>
        <v>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>
      <c r="A116" s="18">
        <v>93</v>
      </c>
      <c r="B116" s="30" t="s">
        <v>286</v>
      </c>
      <c r="C116" s="32" t="s">
        <v>287</v>
      </c>
      <c r="D116" s="33" t="s">
        <v>65</v>
      </c>
      <c r="E116" s="34">
        <v>104</v>
      </c>
      <c r="F116" s="305">
        <v>0</v>
      </c>
      <c r="G116" s="35">
        <f t="shared" si="9"/>
        <v>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>
      <c r="A117" s="18">
        <v>94</v>
      </c>
      <c r="B117" s="30" t="s">
        <v>288</v>
      </c>
      <c r="C117" s="32" t="s">
        <v>289</v>
      </c>
      <c r="D117" s="33" t="s">
        <v>65</v>
      </c>
      <c r="E117" s="34">
        <v>33</v>
      </c>
      <c r="F117" s="305">
        <v>0</v>
      </c>
      <c r="G117" s="35">
        <f t="shared" si="9"/>
        <v>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>
      <c r="A118" s="18">
        <v>95</v>
      </c>
      <c r="B118" s="30" t="s">
        <v>290</v>
      </c>
      <c r="C118" s="32" t="s">
        <v>291</v>
      </c>
      <c r="D118" s="33" t="s">
        <v>65</v>
      </c>
      <c r="E118" s="34">
        <v>104</v>
      </c>
      <c r="F118" s="305">
        <v>0</v>
      </c>
      <c r="G118" s="35">
        <f t="shared" si="9"/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>
      <c r="A119" s="89"/>
      <c r="B119" s="90" t="s">
        <v>110</v>
      </c>
      <c r="C119" s="91" t="str">
        <f>CONCATENATE(B114," ",C114)</f>
        <v>94 Lešení a stavební výtahy</v>
      </c>
      <c r="D119" s="89"/>
      <c r="E119" s="92"/>
      <c r="F119" s="306"/>
      <c r="G119" s="93">
        <f>SUM(G115:G118)</f>
        <v>0</v>
      </c>
      <c r="H119" s="12"/>
      <c r="I119" s="9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>
      <c r="A120" s="15" t="s">
        <v>19</v>
      </c>
      <c r="B120" s="16" t="s">
        <v>292</v>
      </c>
      <c r="C120" s="17" t="s">
        <v>293</v>
      </c>
      <c r="D120" s="18"/>
      <c r="E120" s="19"/>
      <c r="F120" s="304"/>
      <c r="G120" s="26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>
      <c r="A121" s="18">
        <v>96</v>
      </c>
      <c r="B121" s="30" t="s">
        <v>20</v>
      </c>
      <c r="C121" s="32" t="s">
        <v>294</v>
      </c>
      <c r="D121" s="33" t="s">
        <v>265</v>
      </c>
      <c r="E121" s="34">
        <v>1</v>
      </c>
      <c r="F121" s="305">
        <v>0</v>
      </c>
      <c r="G121" s="35">
        <f t="shared" ref="G121:G135" si="10">E121*F121</f>
        <v>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>
      <c r="A122" s="18">
        <v>97</v>
      </c>
      <c r="B122" s="30" t="s">
        <v>295</v>
      </c>
      <c r="C122" s="32" t="s">
        <v>296</v>
      </c>
      <c r="D122" s="33" t="s">
        <v>31</v>
      </c>
      <c r="E122" s="34">
        <v>2.68</v>
      </c>
      <c r="F122" s="305">
        <v>0</v>
      </c>
      <c r="G122" s="35">
        <f t="shared" si="10"/>
        <v>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>
      <c r="A123" s="18">
        <v>98</v>
      </c>
      <c r="B123" s="30" t="s">
        <v>297</v>
      </c>
      <c r="C123" s="32" t="s">
        <v>298</v>
      </c>
      <c r="D123" s="33" t="s">
        <v>31</v>
      </c>
      <c r="E123" s="34">
        <v>7.69</v>
      </c>
      <c r="F123" s="305">
        <v>0</v>
      </c>
      <c r="G123" s="35">
        <f t="shared" si="10"/>
        <v>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>
      <c r="A124" s="18">
        <v>99</v>
      </c>
      <c r="B124" s="30" t="s">
        <v>295</v>
      </c>
      <c r="C124" s="32" t="s">
        <v>299</v>
      </c>
      <c r="D124" s="33" t="s">
        <v>31</v>
      </c>
      <c r="E124" s="34">
        <v>6.72</v>
      </c>
      <c r="F124" s="305">
        <v>0</v>
      </c>
      <c r="G124" s="35">
        <f t="shared" si="10"/>
        <v>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>
      <c r="A125" s="18">
        <v>100</v>
      </c>
      <c r="B125" s="30" t="s">
        <v>300</v>
      </c>
      <c r="C125" s="32" t="s">
        <v>301</v>
      </c>
      <c r="D125" s="33" t="s">
        <v>77</v>
      </c>
      <c r="E125" s="34">
        <v>6</v>
      </c>
      <c r="F125" s="305">
        <v>0</v>
      </c>
      <c r="G125" s="35">
        <f t="shared" si="10"/>
        <v>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>
      <c r="A126" s="18">
        <v>101</v>
      </c>
      <c r="B126" s="30" t="s">
        <v>302</v>
      </c>
      <c r="C126" s="32" t="s">
        <v>303</v>
      </c>
      <c r="D126" s="33" t="s">
        <v>65</v>
      </c>
      <c r="E126" s="34">
        <v>4.97</v>
      </c>
      <c r="F126" s="305">
        <v>0</v>
      </c>
      <c r="G126" s="35">
        <f t="shared" si="10"/>
        <v>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>
      <c r="A127" s="18">
        <v>102</v>
      </c>
      <c r="B127" s="30" t="s">
        <v>300</v>
      </c>
      <c r="C127" s="32" t="s">
        <v>301</v>
      </c>
      <c r="D127" s="33" t="s">
        <v>77</v>
      </c>
      <c r="E127" s="34">
        <v>1</v>
      </c>
      <c r="F127" s="305">
        <v>0</v>
      </c>
      <c r="G127" s="35">
        <f t="shared" si="10"/>
        <v>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>
      <c r="A128" s="18">
        <v>103</v>
      </c>
      <c r="B128" s="30" t="s">
        <v>304</v>
      </c>
      <c r="C128" s="32" t="s">
        <v>305</v>
      </c>
      <c r="D128" s="33" t="s">
        <v>65</v>
      </c>
      <c r="E128" s="34">
        <v>3.6</v>
      </c>
      <c r="F128" s="305">
        <v>0</v>
      </c>
      <c r="G128" s="35">
        <f t="shared" si="10"/>
        <v>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>
      <c r="A129" s="18">
        <v>104</v>
      </c>
      <c r="B129" s="30" t="s">
        <v>306</v>
      </c>
      <c r="C129" s="32" t="s">
        <v>307</v>
      </c>
      <c r="D129" s="33" t="s">
        <v>31</v>
      </c>
      <c r="E129" s="34">
        <v>0.54</v>
      </c>
      <c r="F129" s="305">
        <v>0</v>
      </c>
      <c r="G129" s="35">
        <f t="shared" si="10"/>
        <v>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>
      <c r="A130" s="18">
        <v>105</v>
      </c>
      <c r="B130" s="30" t="s">
        <v>308</v>
      </c>
      <c r="C130" s="32" t="s">
        <v>309</v>
      </c>
      <c r="D130" s="33" t="s">
        <v>31</v>
      </c>
      <c r="E130" s="34">
        <v>3.31</v>
      </c>
      <c r="F130" s="305">
        <v>0</v>
      </c>
      <c r="G130" s="35">
        <f t="shared" si="10"/>
        <v>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>
      <c r="A131" s="18">
        <v>106</v>
      </c>
      <c r="B131" s="30" t="s">
        <v>20</v>
      </c>
      <c r="C131" s="32" t="s">
        <v>310</v>
      </c>
      <c r="D131" s="33" t="s">
        <v>31</v>
      </c>
      <c r="E131" s="34">
        <v>6.62</v>
      </c>
      <c r="F131" s="305">
        <v>0</v>
      </c>
      <c r="G131" s="35">
        <f t="shared" si="10"/>
        <v>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>
      <c r="A132" s="18">
        <v>107</v>
      </c>
      <c r="B132" s="30" t="s">
        <v>20</v>
      </c>
      <c r="C132" s="32" t="s">
        <v>311</v>
      </c>
      <c r="D132" s="33" t="s">
        <v>95</v>
      </c>
      <c r="E132" s="34">
        <v>22</v>
      </c>
      <c r="F132" s="305">
        <v>0</v>
      </c>
      <c r="G132" s="35">
        <f t="shared" si="10"/>
        <v>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>
      <c r="A133" s="18">
        <v>108</v>
      </c>
      <c r="B133" s="30" t="s">
        <v>312</v>
      </c>
      <c r="C133" s="32" t="s">
        <v>313</v>
      </c>
      <c r="D133" s="33" t="s">
        <v>31</v>
      </c>
      <c r="E133" s="34">
        <v>3.3</v>
      </c>
      <c r="F133" s="305">
        <v>0</v>
      </c>
      <c r="G133" s="35">
        <f t="shared" si="10"/>
        <v>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.75" customHeight="1">
      <c r="A134" s="18">
        <v>109</v>
      </c>
      <c r="B134" s="30"/>
      <c r="C134" s="32" t="s">
        <v>314</v>
      </c>
      <c r="D134" s="33" t="s">
        <v>58</v>
      </c>
      <c r="E134" s="34">
        <v>15</v>
      </c>
      <c r="F134" s="305">
        <v>0</v>
      </c>
      <c r="G134" s="35">
        <f t="shared" si="10"/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.75" customHeight="1">
      <c r="A135" s="18">
        <v>110</v>
      </c>
      <c r="B135" s="30"/>
      <c r="C135" s="32" t="s">
        <v>315</v>
      </c>
      <c r="D135" s="33" t="s">
        <v>58</v>
      </c>
      <c r="E135" s="34">
        <v>15</v>
      </c>
      <c r="F135" s="305">
        <v>0</v>
      </c>
      <c r="G135" s="35">
        <f t="shared" si="10"/>
        <v>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>
      <c r="A136" s="89"/>
      <c r="B136" s="90" t="s">
        <v>110</v>
      </c>
      <c r="C136" s="91" t="str">
        <f>CONCATENATE(B120," ",C120)</f>
        <v>96 Bourání konstrukcí</v>
      </c>
      <c r="D136" s="89"/>
      <c r="E136" s="92"/>
      <c r="F136" s="306"/>
      <c r="G136" s="93">
        <f>SUM(G121:G135)</f>
        <v>0</v>
      </c>
      <c r="H136" s="12"/>
      <c r="I136" s="9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>
      <c r="A137" s="15" t="s">
        <v>19</v>
      </c>
      <c r="B137" s="16" t="s">
        <v>316</v>
      </c>
      <c r="C137" s="17" t="s">
        <v>317</v>
      </c>
      <c r="D137" s="18"/>
      <c r="E137" s="19"/>
      <c r="F137" s="304"/>
      <c r="G137" s="2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>
      <c r="A138" s="18">
        <v>111</v>
      </c>
      <c r="B138" s="30" t="s">
        <v>318</v>
      </c>
      <c r="C138" s="32" t="s">
        <v>319</v>
      </c>
      <c r="D138" s="33" t="s">
        <v>77</v>
      </c>
      <c r="E138" s="34">
        <v>4</v>
      </c>
      <c r="F138" s="305">
        <v>0</v>
      </c>
      <c r="G138" s="35">
        <f>E138*F138</f>
        <v>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>
      <c r="A139" s="89"/>
      <c r="B139" s="90" t="s">
        <v>110</v>
      </c>
      <c r="C139" s="91" t="str">
        <f>CONCATENATE(B137," ",C137)</f>
        <v>97 Prorážení otvorů</v>
      </c>
      <c r="D139" s="89"/>
      <c r="E139" s="92"/>
      <c r="F139" s="306"/>
      <c r="G139" s="93">
        <f>SUM(G138)</f>
        <v>0</v>
      </c>
      <c r="H139" s="12"/>
      <c r="I139" s="9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>
      <c r="A140" s="15" t="s">
        <v>19</v>
      </c>
      <c r="B140" s="16" t="s">
        <v>320</v>
      </c>
      <c r="C140" s="17" t="s">
        <v>321</v>
      </c>
      <c r="D140" s="18"/>
      <c r="E140" s="19"/>
      <c r="F140" s="304"/>
      <c r="G140" s="26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>
      <c r="A141" s="18">
        <v>112</v>
      </c>
      <c r="B141" s="30" t="s">
        <v>322</v>
      </c>
      <c r="C141" s="32" t="s">
        <v>323</v>
      </c>
      <c r="D141" s="33" t="s">
        <v>65</v>
      </c>
      <c r="E141" s="34">
        <v>66.22</v>
      </c>
      <c r="F141" s="305">
        <v>0</v>
      </c>
      <c r="G141" s="35">
        <f t="shared" ref="G141:G150" si="11">E141*F141</f>
        <v>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>
      <c r="A142" s="18">
        <v>113</v>
      </c>
      <c r="B142" s="30" t="s">
        <v>324</v>
      </c>
      <c r="C142" s="32" t="s">
        <v>325</v>
      </c>
      <c r="D142" s="33" t="s">
        <v>65</v>
      </c>
      <c r="E142" s="34">
        <v>33.11</v>
      </c>
      <c r="F142" s="305">
        <v>0</v>
      </c>
      <c r="G142" s="35">
        <f t="shared" si="11"/>
        <v>0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>
      <c r="A143" s="18">
        <v>114</v>
      </c>
      <c r="B143" s="30" t="s">
        <v>326</v>
      </c>
      <c r="C143" s="32" t="s">
        <v>327</v>
      </c>
      <c r="D143" s="33" t="s">
        <v>65</v>
      </c>
      <c r="E143" s="34">
        <v>33.11</v>
      </c>
      <c r="F143" s="305">
        <v>0</v>
      </c>
      <c r="G143" s="35">
        <f t="shared" si="11"/>
        <v>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>
      <c r="A144" s="18">
        <v>115</v>
      </c>
      <c r="B144" s="30" t="s">
        <v>328</v>
      </c>
      <c r="C144" s="32" t="s">
        <v>329</v>
      </c>
      <c r="D144" s="33" t="s">
        <v>65</v>
      </c>
      <c r="E144" s="34">
        <v>29.12</v>
      </c>
      <c r="F144" s="305">
        <v>0</v>
      </c>
      <c r="G144" s="35">
        <f t="shared" si="11"/>
        <v>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>
      <c r="A145" s="18">
        <v>116</v>
      </c>
      <c r="B145" s="30" t="s">
        <v>330</v>
      </c>
      <c r="C145" s="32" t="s">
        <v>331</v>
      </c>
      <c r="D145" s="33" t="s">
        <v>58</v>
      </c>
      <c r="E145" s="34">
        <v>0.03</v>
      </c>
      <c r="F145" s="305">
        <v>0</v>
      </c>
      <c r="G145" s="35">
        <f t="shared" si="11"/>
        <v>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>
      <c r="A146" s="18">
        <v>117</v>
      </c>
      <c r="B146" s="30" t="s">
        <v>332</v>
      </c>
      <c r="C146" s="32" t="s">
        <v>333</v>
      </c>
      <c r="D146" s="33" t="s">
        <v>65</v>
      </c>
      <c r="E146" s="34">
        <v>58.21</v>
      </c>
      <c r="F146" s="305">
        <v>0</v>
      </c>
      <c r="G146" s="35">
        <f t="shared" si="11"/>
        <v>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21" customHeight="1">
      <c r="A147" s="18">
        <v>118</v>
      </c>
      <c r="B147" s="30"/>
      <c r="C147" s="32" t="s">
        <v>334</v>
      </c>
      <c r="D147" s="33" t="s">
        <v>95</v>
      </c>
      <c r="E147" s="34">
        <v>26</v>
      </c>
      <c r="F147" s="305">
        <v>0</v>
      </c>
      <c r="G147" s="35">
        <f t="shared" si="11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>
      <c r="A148" s="18">
        <v>119</v>
      </c>
      <c r="B148" s="30" t="s">
        <v>20</v>
      </c>
      <c r="C148" s="32" t="s">
        <v>335</v>
      </c>
      <c r="D148" s="33" t="s">
        <v>65</v>
      </c>
      <c r="E148" s="34">
        <v>29.12</v>
      </c>
      <c r="F148" s="305">
        <v>0</v>
      </c>
      <c r="G148" s="35">
        <f t="shared" si="11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>
      <c r="A149" s="18">
        <v>120</v>
      </c>
      <c r="B149" s="30" t="s">
        <v>20</v>
      </c>
      <c r="C149" s="32" t="s">
        <v>336</v>
      </c>
      <c r="D149" s="33" t="s">
        <v>65</v>
      </c>
      <c r="E149" s="34">
        <v>29.12</v>
      </c>
      <c r="F149" s="305">
        <v>0</v>
      </c>
      <c r="G149" s="35">
        <f t="shared" si="11"/>
        <v>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>
      <c r="A150" s="18">
        <v>121</v>
      </c>
      <c r="B150" s="30" t="s">
        <v>20</v>
      </c>
      <c r="C150" s="32" t="s">
        <v>337</v>
      </c>
      <c r="D150" s="33" t="s">
        <v>65</v>
      </c>
      <c r="E150" s="34">
        <v>29.12</v>
      </c>
      <c r="F150" s="305">
        <v>0</v>
      </c>
      <c r="G150" s="35">
        <f t="shared" si="11"/>
        <v>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>
      <c r="A151" s="89"/>
      <c r="B151" s="90" t="s">
        <v>110</v>
      </c>
      <c r="C151" s="91" t="str">
        <f>CONCATENATE(B140," ",C140)</f>
        <v>711 Izolace proti vodě</v>
      </c>
      <c r="D151" s="89"/>
      <c r="E151" s="92"/>
      <c r="F151" s="306"/>
      <c r="G151" s="93">
        <f>SUM(G141:G150)</f>
        <v>0</v>
      </c>
      <c r="H151" s="12"/>
      <c r="I151" s="9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>
      <c r="A152" s="15" t="s">
        <v>19</v>
      </c>
      <c r="B152" s="16" t="s">
        <v>338</v>
      </c>
      <c r="C152" s="17" t="s">
        <v>339</v>
      </c>
      <c r="D152" s="18"/>
      <c r="E152" s="19"/>
      <c r="F152" s="304"/>
      <c r="G152" s="26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>
      <c r="A153" s="18">
        <v>122</v>
      </c>
      <c r="B153" s="30" t="s">
        <v>340</v>
      </c>
      <c r="C153" s="32" t="s">
        <v>341</v>
      </c>
      <c r="D153" s="33" t="s">
        <v>65</v>
      </c>
      <c r="E153" s="34">
        <v>38.479999999999997</v>
      </c>
      <c r="F153" s="305">
        <v>0</v>
      </c>
      <c r="G153" s="35">
        <f t="shared" ref="G153:G163" si="12">E153*F153</f>
        <v>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>
      <c r="A154" s="18">
        <v>123</v>
      </c>
      <c r="B154" s="30" t="s">
        <v>342</v>
      </c>
      <c r="C154" s="32" t="s">
        <v>343</v>
      </c>
      <c r="D154" s="33" t="s">
        <v>65</v>
      </c>
      <c r="E154" s="34">
        <v>38.479999999999997</v>
      </c>
      <c r="F154" s="305">
        <v>0</v>
      </c>
      <c r="G154" s="35">
        <f t="shared" si="12"/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>
      <c r="A155" s="18">
        <v>124</v>
      </c>
      <c r="B155" s="30" t="s">
        <v>330</v>
      </c>
      <c r="C155" s="32" t="s">
        <v>331</v>
      </c>
      <c r="D155" s="33" t="s">
        <v>147</v>
      </c>
      <c r="E155" s="34">
        <v>0.05</v>
      </c>
      <c r="F155" s="305">
        <v>0</v>
      </c>
      <c r="G155" s="35">
        <f t="shared" si="12"/>
        <v>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>
      <c r="A156" s="18">
        <v>125</v>
      </c>
      <c r="B156" s="30" t="s">
        <v>20</v>
      </c>
      <c r="C156" s="32" t="s">
        <v>344</v>
      </c>
      <c r="D156" s="33" t="s">
        <v>65</v>
      </c>
      <c r="E156" s="34">
        <v>38.479999999999997</v>
      </c>
      <c r="F156" s="305">
        <v>0</v>
      </c>
      <c r="G156" s="35">
        <f t="shared" si="12"/>
        <v>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>
      <c r="A157" s="18">
        <v>126</v>
      </c>
      <c r="B157" s="30" t="s">
        <v>345</v>
      </c>
      <c r="C157" s="32" t="s">
        <v>346</v>
      </c>
      <c r="D157" s="33" t="s">
        <v>31</v>
      </c>
      <c r="E157" s="34">
        <v>3.46</v>
      </c>
      <c r="F157" s="305">
        <v>0</v>
      </c>
      <c r="G157" s="35">
        <f t="shared" si="12"/>
        <v>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>
      <c r="A158" s="18">
        <v>127</v>
      </c>
      <c r="B158" s="30" t="s">
        <v>20</v>
      </c>
      <c r="C158" s="32" t="s">
        <v>347</v>
      </c>
      <c r="D158" s="33" t="s">
        <v>65</v>
      </c>
      <c r="E158" s="34">
        <v>38.479999999999997</v>
      </c>
      <c r="F158" s="305">
        <v>0</v>
      </c>
      <c r="G158" s="35">
        <f t="shared" si="12"/>
        <v>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>
      <c r="A159" s="18">
        <v>128</v>
      </c>
      <c r="B159" s="30" t="s">
        <v>20</v>
      </c>
      <c r="C159" s="32" t="s">
        <v>348</v>
      </c>
      <c r="D159" s="33" t="s">
        <v>65</v>
      </c>
      <c r="E159" s="34">
        <v>38.479999999999997</v>
      </c>
      <c r="F159" s="305">
        <v>0</v>
      </c>
      <c r="G159" s="35">
        <f t="shared" si="12"/>
        <v>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>
      <c r="A160" s="18">
        <v>129</v>
      </c>
      <c r="B160" s="30" t="s">
        <v>20</v>
      </c>
      <c r="C160" s="32" t="s">
        <v>349</v>
      </c>
      <c r="D160" s="33" t="s">
        <v>65</v>
      </c>
      <c r="E160" s="34">
        <v>38.479999999999997</v>
      </c>
      <c r="F160" s="305">
        <v>0</v>
      </c>
      <c r="G160" s="35">
        <f t="shared" si="12"/>
        <v>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>
      <c r="A161" s="18">
        <v>130</v>
      </c>
      <c r="B161" s="30" t="s">
        <v>20</v>
      </c>
      <c r="C161" s="32" t="s">
        <v>350</v>
      </c>
      <c r="D161" s="33" t="s">
        <v>65</v>
      </c>
      <c r="E161" s="34">
        <v>38.479999999999997</v>
      </c>
      <c r="F161" s="305">
        <v>0</v>
      </c>
      <c r="G161" s="35">
        <f t="shared" si="12"/>
        <v>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>
      <c r="A162" s="18">
        <v>131</v>
      </c>
      <c r="B162" s="30" t="s">
        <v>20</v>
      </c>
      <c r="C162" s="32" t="s">
        <v>351</v>
      </c>
      <c r="D162" s="33" t="s">
        <v>65</v>
      </c>
      <c r="E162" s="34">
        <v>38.479999999999997</v>
      </c>
      <c r="F162" s="305">
        <v>0</v>
      </c>
      <c r="G162" s="35">
        <f t="shared" si="12"/>
        <v>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>
      <c r="A163" s="18">
        <v>132</v>
      </c>
      <c r="B163" s="30" t="s">
        <v>20</v>
      </c>
      <c r="C163" s="32" t="s">
        <v>352</v>
      </c>
      <c r="D163" s="33" t="s">
        <v>65</v>
      </c>
      <c r="E163" s="34">
        <v>38.479999999999997</v>
      </c>
      <c r="F163" s="305">
        <v>0</v>
      </c>
      <c r="G163" s="35">
        <f t="shared" si="12"/>
        <v>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>
      <c r="A164" s="89"/>
      <c r="B164" s="90" t="s">
        <v>110</v>
      </c>
      <c r="C164" s="91" t="str">
        <f>CONCATENATE(B152," ",C152)</f>
        <v>712 Živičné krytiny</v>
      </c>
      <c r="D164" s="89"/>
      <c r="E164" s="92"/>
      <c r="F164" s="306"/>
      <c r="G164" s="93">
        <f>SUM(G153:G163)</f>
        <v>0</v>
      </c>
      <c r="H164" s="12"/>
      <c r="I164" s="9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>
      <c r="A165" s="15" t="s">
        <v>19</v>
      </c>
      <c r="B165" s="16" t="s">
        <v>353</v>
      </c>
      <c r="C165" s="17" t="s">
        <v>354</v>
      </c>
      <c r="D165" s="18"/>
      <c r="E165" s="19"/>
      <c r="F165" s="304"/>
      <c r="G165" s="26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>
      <c r="A166" s="18">
        <v>133</v>
      </c>
      <c r="B166" s="30" t="s">
        <v>355</v>
      </c>
      <c r="C166" s="32" t="s">
        <v>356</v>
      </c>
      <c r="D166" s="33" t="s">
        <v>65</v>
      </c>
      <c r="E166" s="34">
        <v>38.479999999999997</v>
      </c>
      <c r="F166" s="305">
        <v>0</v>
      </c>
      <c r="G166" s="35">
        <f t="shared" ref="G166:G174" si="13">E166*F166</f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>
      <c r="A167" s="18">
        <v>134</v>
      </c>
      <c r="B167" s="30" t="s">
        <v>20</v>
      </c>
      <c r="C167" s="32" t="s">
        <v>357</v>
      </c>
      <c r="D167" s="33" t="s">
        <v>65</v>
      </c>
      <c r="E167" s="34">
        <v>38.479999999999997</v>
      </c>
      <c r="F167" s="305">
        <v>0</v>
      </c>
      <c r="G167" s="35">
        <f t="shared" si="13"/>
        <v>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>
      <c r="A168" s="18">
        <v>135</v>
      </c>
      <c r="B168" s="30" t="s">
        <v>358</v>
      </c>
      <c r="C168" s="32" t="s">
        <v>359</v>
      </c>
      <c r="D168" s="33" t="s">
        <v>65</v>
      </c>
      <c r="E168" s="34">
        <v>33.11</v>
      </c>
      <c r="F168" s="305">
        <v>0</v>
      </c>
      <c r="G168" s="35">
        <f t="shared" si="13"/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>
      <c r="A169" s="18">
        <v>136</v>
      </c>
      <c r="B169" s="30" t="s">
        <v>20</v>
      </c>
      <c r="C169" s="32" t="s">
        <v>360</v>
      </c>
      <c r="D169" s="33" t="s">
        <v>65</v>
      </c>
      <c r="E169" s="34">
        <v>33.11</v>
      </c>
      <c r="F169" s="305">
        <v>0</v>
      </c>
      <c r="G169" s="35">
        <f t="shared" si="13"/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>
      <c r="A170" s="18">
        <v>137</v>
      </c>
      <c r="B170" s="30" t="s">
        <v>361</v>
      </c>
      <c r="C170" s="32" t="s">
        <v>362</v>
      </c>
      <c r="D170" s="33" t="s">
        <v>65</v>
      </c>
      <c r="E170" s="34">
        <v>104.8</v>
      </c>
      <c r="F170" s="305">
        <v>0</v>
      </c>
      <c r="G170" s="35">
        <f t="shared" si="13"/>
        <v>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>
      <c r="A171" s="18">
        <v>138</v>
      </c>
      <c r="B171" s="30" t="s">
        <v>20</v>
      </c>
      <c r="C171" s="32" t="s">
        <v>363</v>
      </c>
      <c r="D171" s="33" t="s">
        <v>65</v>
      </c>
      <c r="E171" s="34">
        <v>104.8</v>
      </c>
      <c r="F171" s="305">
        <v>0</v>
      </c>
      <c r="G171" s="35">
        <f t="shared" si="13"/>
        <v>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>
      <c r="A172" s="18">
        <v>139</v>
      </c>
      <c r="B172" s="30" t="s">
        <v>361</v>
      </c>
      <c r="C172" s="32" t="s">
        <v>364</v>
      </c>
      <c r="D172" s="33" t="s">
        <v>65</v>
      </c>
      <c r="E172" s="34">
        <v>11.6</v>
      </c>
      <c r="F172" s="305">
        <v>0</v>
      </c>
      <c r="G172" s="35">
        <f t="shared" si="13"/>
        <v>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>
      <c r="A173" s="18">
        <v>140</v>
      </c>
      <c r="B173" s="30" t="s">
        <v>361</v>
      </c>
      <c r="C173" s="32" t="s">
        <v>365</v>
      </c>
      <c r="D173" s="33" t="s">
        <v>65</v>
      </c>
      <c r="E173" s="34">
        <v>29.12</v>
      </c>
      <c r="F173" s="305">
        <v>0</v>
      </c>
      <c r="G173" s="35">
        <f t="shared" si="13"/>
        <v>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>
      <c r="A174" s="18">
        <v>141</v>
      </c>
      <c r="B174" s="30" t="s">
        <v>20</v>
      </c>
      <c r="C174" s="32" t="s">
        <v>366</v>
      </c>
      <c r="D174" s="33" t="s">
        <v>65</v>
      </c>
      <c r="E174" s="34">
        <v>29.12</v>
      </c>
      <c r="F174" s="305">
        <v>0</v>
      </c>
      <c r="G174" s="35">
        <f t="shared" si="13"/>
        <v>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>
      <c r="A175" s="89"/>
      <c r="B175" s="90" t="s">
        <v>110</v>
      </c>
      <c r="C175" s="91" t="str">
        <f>CONCATENATE(B165," ",C165)</f>
        <v>713 Izolace tepelné</v>
      </c>
      <c r="D175" s="89"/>
      <c r="E175" s="92"/>
      <c r="F175" s="306"/>
      <c r="G175" s="93">
        <f>SUM(G166:G174)</f>
        <v>0</v>
      </c>
      <c r="H175" s="12"/>
      <c r="I175" s="9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>
      <c r="A176" s="15" t="s">
        <v>19</v>
      </c>
      <c r="B176" s="16" t="s">
        <v>367</v>
      </c>
      <c r="C176" s="17" t="s">
        <v>368</v>
      </c>
      <c r="D176" s="18"/>
      <c r="E176" s="19"/>
      <c r="F176" s="304"/>
      <c r="G176" s="26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>
      <c r="A177" s="18">
        <v>142</v>
      </c>
      <c r="B177" s="30" t="s">
        <v>20</v>
      </c>
      <c r="C177" s="32" t="s">
        <v>369</v>
      </c>
      <c r="D177" s="33" t="s">
        <v>65</v>
      </c>
      <c r="E177" s="34">
        <v>2.52</v>
      </c>
      <c r="F177" s="305">
        <v>0</v>
      </c>
      <c r="G177" s="35">
        <f t="shared" ref="G177:G178" si="14">E177*F177</f>
        <v>0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>
      <c r="A178" s="18">
        <v>143</v>
      </c>
      <c r="B178" s="30" t="s">
        <v>20</v>
      </c>
      <c r="C178" s="32" t="s">
        <v>370</v>
      </c>
      <c r="D178" s="33" t="s">
        <v>95</v>
      </c>
      <c r="E178" s="34">
        <v>8.65</v>
      </c>
      <c r="F178" s="305">
        <v>0</v>
      </c>
      <c r="G178" s="35">
        <f t="shared" si="14"/>
        <v>0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>
      <c r="A179" s="89"/>
      <c r="B179" s="90" t="s">
        <v>110</v>
      </c>
      <c r="C179" s="91" t="str">
        <f>CONCATENATE(B176," ",C176)</f>
        <v>762 Konstrukce tesařské</v>
      </c>
      <c r="D179" s="89"/>
      <c r="E179" s="92"/>
      <c r="F179" s="306"/>
      <c r="G179" s="93">
        <f>SUM(G177:G178)</f>
        <v>0</v>
      </c>
      <c r="H179" s="12"/>
      <c r="I179" s="9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>
      <c r="A180" s="15" t="s">
        <v>19</v>
      </c>
      <c r="B180" s="16" t="s">
        <v>371</v>
      </c>
      <c r="C180" s="17" t="s">
        <v>372</v>
      </c>
      <c r="D180" s="18"/>
      <c r="E180" s="19"/>
      <c r="F180" s="304"/>
      <c r="G180" s="26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>
      <c r="A181" s="18">
        <v>144</v>
      </c>
      <c r="B181" s="30" t="s">
        <v>373</v>
      </c>
      <c r="C181" s="32" t="s">
        <v>374</v>
      </c>
      <c r="D181" s="33" t="s">
        <v>95</v>
      </c>
      <c r="E181" s="34">
        <v>17.86</v>
      </c>
      <c r="F181" s="305">
        <v>0</v>
      </c>
      <c r="G181" s="35">
        <f t="shared" ref="G181:G188" si="15">E181*F181</f>
        <v>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>
      <c r="A182" s="18">
        <v>145</v>
      </c>
      <c r="B182" s="30" t="s">
        <v>375</v>
      </c>
      <c r="C182" s="32" t="s">
        <v>376</v>
      </c>
      <c r="D182" s="33" t="s">
        <v>95</v>
      </c>
      <c r="E182" s="34">
        <v>8.39</v>
      </c>
      <c r="F182" s="305">
        <v>0</v>
      </c>
      <c r="G182" s="35">
        <f t="shared" si="15"/>
        <v>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>
      <c r="A183" s="18">
        <v>146</v>
      </c>
      <c r="B183" s="30" t="s">
        <v>377</v>
      </c>
      <c r="C183" s="32" t="s">
        <v>378</v>
      </c>
      <c r="D183" s="33" t="s">
        <v>95</v>
      </c>
      <c r="E183" s="34">
        <v>8.39</v>
      </c>
      <c r="F183" s="305">
        <v>0</v>
      </c>
      <c r="G183" s="35">
        <f t="shared" si="15"/>
        <v>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>
      <c r="A184" s="18">
        <v>147</v>
      </c>
      <c r="B184" s="30" t="s">
        <v>379</v>
      </c>
      <c r="C184" s="32" t="s">
        <v>380</v>
      </c>
      <c r="D184" s="33" t="s">
        <v>95</v>
      </c>
      <c r="E184" s="34">
        <v>8.65</v>
      </c>
      <c r="F184" s="305">
        <v>0</v>
      </c>
      <c r="G184" s="35">
        <f t="shared" si="15"/>
        <v>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>
      <c r="A185" s="18">
        <v>148</v>
      </c>
      <c r="B185" s="30" t="s">
        <v>20</v>
      </c>
      <c r="C185" s="32" t="s">
        <v>381</v>
      </c>
      <c r="D185" s="33" t="s">
        <v>95</v>
      </c>
      <c r="E185" s="34">
        <v>8.65</v>
      </c>
      <c r="F185" s="305">
        <v>0</v>
      </c>
      <c r="G185" s="35">
        <f t="shared" si="15"/>
        <v>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>
      <c r="A186" s="18">
        <v>149</v>
      </c>
      <c r="B186" s="30" t="s">
        <v>382</v>
      </c>
      <c r="C186" s="32" t="s">
        <v>383</v>
      </c>
      <c r="D186" s="33" t="s">
        <v>95</v>
      </c>
      <c r="E186" s="34">
        <v>3.45</v>
      </c>
      <c r="F186" s="305">
        <v>0</v>
      </c>
      <c r="G186" s="35">
        <f t="shared" si="15"/>
        <v>0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>
      <c r="A187" s="18">
        <v>150</v>
      </c>
      <c r="B187" s="30" t="s">
        <v>384</v>
      </c>
      <c r="C187" s="32" t="s">
        <v>385</v>
      </c>
      <c r="D187" s="33" t="s">
        <v>95</v>
      </c>
      <c r="E187" s="34">
        <v>6.36</v>
      </c>
      <c r="F187" s="305">
        <v>0</v>
      </c>
      <c r="G187" s="35">
        <f t="shared" si="15"/>
        <v>0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>
      <c r="A188" s="18">
        <v>151</v>
      </c>
      <c r="B188" s="30" t="s">
        <v>386</v>
      </c>
      <c r="C188" s="32" t="s">
        <v>387</v>
      </c>
      <c r="D188" s="33" t="s">
        <v>95</v>
      </c>
      <c r="E188" s="34">
        <v>3.45</v>
      </c>
      <c r="F188" s="305">
        <v>0</v>
      </c>
      <c r="G188" s="35">
        <f t="shared" si="15"/>
        <v>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>
      <c r="A189" s="89"/>
      <c r="B189" s="90" t="s">
        <v>110</v>
      </c>
      <c r="C189" s="91" t="str">
        <f>CONCATENATE(B180," ",C180)</f>
        <v>764 Konstrukce klempířské</v>
      </c>
      <c r="D189" s="89"/>
      <c r="E189" s="92"/>
      <c r="F189" s="306"/>
      <c r="G189" s="93">
        <f>SUM(G181:G188)</f>
        <v>0</v>
      </c>
      <c r="H189" s="12"/>
      <c r="I189" s="9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>
      <c r="A190" s="15" t="s">
        <v>19</v>
      </c>
      <c r="B190" s="16" t="s">
        <v>388</v>
      </c>
      <c r="C190" s="17" t="s">
        <v>389</v>
      </c>
      <c r="D190" s="18"/>
      <c r="E190" s="19"/>
      <c r="F190" s="304"/>
      <c r="G190" s="26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>
      <c r="A191" s="18">
        <v>152</v>
      </c>
      <c r="B191" s="30" t="s">
        <v>390</v>
      </c>
      <c r="C191" s="32" t="s">
        <v>391</v>
      </c>
      <c r="D191" s="33" t="s">
        <v>77</v>
      </c>
      <c r="E191" s="34">
        <v>1</v>
      </c>
      <c r="F191" s="305">
        <v>0</v>
      </c>
      <c r="G191" s="35">
        <f t="shared" ref="G191:G192" si="16">E191*F191</f>
        <v>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>
      <c r="A192" s="18">
        <v>153</v>
      </c>
      <c r="B192" s="30" t="s">
        <v>20</v>
      </c>
      <c r="C192" s="32" t="s">
        <v>392</v>
      </c>
      <c r="D192" s="33" t="s">
        <v>61</v>
      </c>
      <c r="E192" s="34">
        <v>1</v>
      </c>
      <c r="F192" s="305">
        <v>0</v>
      </c>
      <c r="G192" s="35">
        <f t="shared" si="16"/>
        <v>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>
      <c r="A193" s="89"/>
      <c r="B193" s="90" t="s">
        <v>110</v>
      </c>
      <c r="C193" s="91" t="str">
        <f>CONCATENATE(B190," ",C190)</f>
        <v>766 Konstrukce truhlářské</v>
      </c>
      <c r="D193" s="89"/>
      <c r="E193" s="92"/>
      <c r="F193" s="306"/>
      <c r="G193" s="93">
        <f>SUM(G191:G192)</f>
        <v>0</v>
      </c>
      <c r="H193" s="12"/>
      <c r="I193" s="9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>
      <c r="A194" s="15" t="s">
        <v>19</v>
      </c>
      <c r="B194" s="16" t="s">
        <v>393</v>
      </c>
      <c r="C194" s="17" t="s">
        <v>394</v>
      </c>
      <c r="D194" s="18"/>
      <c r="E194" s="19"/>
      <c r="F194" s="304"/>
      <c r="G194" s="26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>
      <c r="A195" s="18">
        <v>154</v>
      </c>
      <c r="B195" s="30" t="s">
        <v>20</v>
      </c>
      <c r="C195" s="32" t="s">
        <v>395</v>
      </c>
      <c r="D195" s="33" t="s">
        <v>61</v>
      </c>
      <c r="E195" s="34">
        <v>1</v>
      </c>
      <c r="F195" s="305">
        <v>0</v>
      </c>
      <c r="G195" s="35">
        <f t="shared" ref="G195:G200" si="17">E195*F195</f>
        <v>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>
      <c r="A196" s="18">
        <v>155</v>
      </c>
      <c r="B196" s="30" t="s">
        <v>20</v>
      </c>
      <c r="C196" s="32" t="s">
        <v>396</v>
      </c>
      <c r="D196" s="33" t="s">
        <v>265</v>
      </c>
      <c r="E196" s="34">
        <v>2</v>
      </c>
      <c r="F196" s="305">
        <v>0</v>
      </c>
      <c r="G196" s="35">
        <f t="shared" si="17"/>
        <v>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>
      <c r="A197" s="18">
        <v>156</v>
      </c>
      <c r="B197" s="30" t="s">
        <v>20</v>
      </c>
      <c r="C197" s="32" t="s">
        <v>397</v>
      </c>
      <c r="D197" s="33" t="s">
        <v>265</v>
      </c>
      <c r="E197" s="34">
        <v>1</v>
      </c>
      <c r="F197" s="305">
        <v>0</v>
      </c>
      <c r="G197" s="35">
        <f t="shared" si="17"/>
        <v>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21" customHeight="1">
      <c r="A198" s="18">
        <v>157</v>
      </c>
      <c r="B198" s="30" t="s">
        <v>20</v>
      </c>
      <c r="C198" s="32" t="s">
        <v>398</v>
      </c>
      <c r="D198" s="33" t="s">
        <v>61</v>
      </c>
      <c r="E198" s="34">
        <v>1</v>
      </c>
      <c r="F198" s="305">
        <v>0</v>
      </c>
      <c r="G198" s="35">
        <f t="shared" si="17"/>
        <v>0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>
      <c r="A199" s="18">
        <v>158</v>
      </c>
      <c r="B199" s="30" t="s">
        <v>20</v>
      </c>
      <c r="C199" s="32" t="s">
        <v>399</v>
      </c>
      <c r="D199" s="33" t="s">
        <v>61</v>
      </c>
      <c r="E199" s="34">
        <v>1</v>
      </c>
      <c r="F199" s="305">
        <v>0</v>
      </c>
      <c r="G199" s="35">
        <f t="shared" si="17"/>
        <v>0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>
      <c r="A200" s="18">
        <v>159</v>
      </c>
      <c r="B200" s="30" t="s">
        <v>20</v>
      </c>
      <c r="C200" s="32" t="s">
        <v>400</v>
      </c>
      <c r="D200" s="33" t="s">
        <v>61</v>
      </c>
      <c r="E200" s="34">
        <v>1</v>
      </c>
      <c r="F200" s="305">
        <v>0</v>
      </c>
      <c r="G200" s="35">
        <f t="shared" si="17"/>
        <v>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>
      <c r="A201" s="89"/>
      <c r="B201" s="90" t="s">
        <v>110</v>
      </c>
      <c r="C201" s="91" t="str">
        <f>CONCATENATE(B194," ",C194)</f>
        <v>767 Konstrukce zámečnické</v>
      </c>
      <c r="D201" s="89"/>
      <c r="E201" s="92"/>
      <c r="F201" s="306"/>
      <c r="G201" s="93">
        <f>SUM(G195:G200)</f>
        <v>0</v>
      </c>
      <c r="H201" s="12"/>
      <c r="I201" s="9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>
      <c r="A202" s="15" t="s">
        <v>19</v>
      </c>
      <c r="B202" s="16" t="s">
        <v>401</v>
      </c>
      <c r="C202" s="17" t="s">
        <v>402</v>
      </c>
      <c r="D202" s="18"/>
      <c r="E202" s="19"/>
      <c r="F202" s="304"/>
      <c r="G202" s="2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1" customHeight="1">
      <c r="A203" s="18">
        <v>160</v>
      </c>
      <c r="B203" s="30" t="s">
        <v>403</v>
      </c>
      <c r="C203" s="32" t="s">
        <v>404</v>
      </c>
      <c r="D203" s="33" t="s">
        <v>65</v>
      </c>
      <c r="E203" s="34">
        <v>33.11</v>
      </c>
      <c r="F203" s="305">
        <v>0</v>
      </c>
      <c r="G203" s="35">
        <f t="shared" ref="G203:G205" si="18">E203*F203</f>
        <v>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>
      <c r="A204" s="18">
        <v>161</v>
      </c>
      <c r="B204" s="30" t="s">
        <v>20</v>
      </c>
      <c r="C204" s="32" t="s">
        <v>405</v>
      </c>
      <c r="D204" s="33" t="s">
        <v>65</v>
      </c>
      <c r="E204" s="34">
        <v>33.11</v>
      </c>
      <c r="F204" s="305">
        <v>0</v>
      </c>
      <c r="G204" s="35">
        <f t="shared" si="18"/>
        <v>0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1" customHeight="1">
      <c r="A205" s="18">
        <v>162</v>
      </c>
      <c r="B205" s="30" t="s">
        <v>20</v>
      </c>
      <c r="C205" s="32" t="s">
        <v>406</v>
      </c>
      <c r="D205" s="33" t="s">
        <v>65</v>
      </c>
      <c r="E205" s="34">
        <v>33.11</v>
      </c>
      <c r="F205" s="305">
        <v>0</v>
      </c>
      <c r="G205" s="35">
        <f t="shared" si="18"/>
        <v>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>
      <c r="A206" s="89"/>
      <c r="B206" s="90" t="s">
        <v>110</v>
      </c>
      <c r="C206" s="91" t="str">
        <f>CONCATENATE(B202," ",C202)</f>
        <v>771 Podlahy z dlaždic a obklady</v>
      </c>
      <c r="D206" s="89"/>
      <c r="E206" s="92"/>
      <c r="F206" s="306"/>
      <c r="G206" s="93">
        <f>SUM(G203:G205)</f>
        <v>0</v>
      </c>
      <c r="H206" s="12"/>
      <c r="I206" s="9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>
      <c r="A207" s="15" t="s">
        <v>19</v>
      </c>
      <c r="B207" s="16" t="s">
        <v>407</v>
      </c>
      <c r="C207" s="17" t="s">
        <v>408</v>
      </c>
      <c r="D207" s="18"/>
      <c r="E207" s="19"/>
      <c r="F207" s="304"/>
      <c r="G207" s="26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>
      <c r="A208" s="18">
        <v>163</v>
      </c>
      <c r="B208" s="30" t="s">
        <v>409</v>
      </c>
      <c r="C208" s="32" t="s">
        <v>410</v>
      </c>
      <c r="D208" s="33" t="s">
        <v>65</v>
      </c>
      <c r="E208" s="34">
        <v>1.8</v>
      </c>
      <c r="F208" s="305">
        <v>0</v>
      </c>
      <c r="G208" s="35">
        <f t="shared" ref="G208:G209" si="19">E208*F208</f>
        <v>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>
      <c r="A209" s="18">
        <v>164</v>
      </c>
      <c r="B209" s="30" t="s">
        <v>411</v>
      </c>
      <c r="C209" s="32" t="s">
        <v>412</v>
      </c>
      <c r="D209" s="33" t="s">
        <v>65</v>
      </c>
      <c r="E209" s="34">
        <v>280</v>
      </c>
      <c r="F209" s="305">
        <v>0</v>
      </c>
      <c r="G209" s="35">
        <f t="shared" si="19"/>
        <v>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>
      <c r="A210" s="89"/>
      <c r="B210" s="90" t="s">
        <v>110</v>
      </c>
      <c r="C210" s="91" t="str">
        <f>CONCATENATE(B207," ",C207)</f>
        <v>783 Nátěry</v>
      </c>
      <c r="D210" s="89"/>
      <c r="E210" s="92"/>
      <c r="F210" s="306"/>
      <c r="G210" s="93">
        <f>SUM(G208:G209)</f>
        <v>0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>
      <c r="A211" s="15" t="s">
        <v>19</v>
      </c>
      <c r="B211" s="16" t="s">
        <v>413</v>
      </c>
      <c r="C211" s="17" t="s">
        <v>414</v>
      </c>
      <c r="D211" s="18"/>
      <c r="E211" s="19"/>
      <c r="F211" s="304"/>
      <c r="G211" s="26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21" customHeight="1">
      <c r="A212" s="18">
        <v>165</v>
      </c>
      <c r="B212" s="30" t="s">
        <v>415</v>
      </c>
      <c r="C212" s="32" t="s">
        <v>416</v>
      </c>
      <c r="D212" s="33" t="s">
        <v>65</v>
      </c>
      <c r="E212" s="34">
        <v>108</v>
      </c>
      <c r="F212" s="305">
        <v>0</v>
      </c>
      <c r="G212" s="35">
        <f>E212*F212</f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>
      <c r="A213" s="89"/>
      <c r="B213" s="90" t="s">
        <v>110</v>
      </c>
      <c r="C213" s="91" t="str">
        <f>CONCATENATE(B211," ",C211)</f>
        <v>784 Malby</v>
      </c>
      <c r="D213" s="89"/>
      <c r="E213" s="92"/>
      <c r="F213" s="306"/>
      <c r="G213" s="93">
        <f>SUM(G212)</f>
        <v>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>
      <c r="A214" s="15" t="s">
        <v>19</v>
      </c>
      <c r="B214" s="16" t="s">
        <v>417</v>
      </c>
      <c r="C214" s="17" t="s">
        <v>418</v>
      </c>
      <c r="D214" s="18"/>
      <c r="E214" s="19"/>
      <c r="F214" s="304"/>
      <c r="G214" s="26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30.75" customHeight="1">
      <c r="A215" s="18">
        <v>166</v>
      </c>
      <c r="B215" s="30"/>
      <c r="C215" s="32" t="s">
        <v>419</v>
      </c>
      <c r="D215" s="33" t="s">
        <v>61</v>
      </c>
      <c r="E215" s="34">
        <v>1</v>
      </c>
      <c r="F215" s="305">
        <v>0</v>
      </c>
      <c r="G215" s="35">
        <f t="shared" ref="G215:G218" si="20">E215*F215</f>
        <v>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30.75" customHeight="1">
      <c r="A216" s="18">
        <v>167</v>
      </c>
      <c r="B216" s="30"/>
      <c r="C216" s="32" t="s">
        <v>420</v>
      </c>
      <c r="D216" s="33" t="s">
        <v>61</v>
      </c>
      <c r="E216" s="34">
        <v>4</v>
      </c>
      <c r="F216" s="305">
        <v>0</v>
      </c>
      <c r="G216" s="35">
        <f t="shared" si="20"/>
        <v>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1" customHeight="1">
      <c r="A217" s="18">
        <v>168</v>
      </c>
      <c r="B217" s="30"/>
      <c r="C217" s="32" t="s">
        <v>421</v>
      </c>
      <c r="D217" s="33" t="s">
        <v>61</v>
      </c>
      <c r="E217" s="34">
        <v>2</v>
      </c>
      <c r="F217" s="305">
        <v>0</v>
      </c>
      <c r="G217" s="35">
        <f t="shared" si="20"/>
        <v>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21" customHeight="1">
      <c r="A218" s="18">
        <v>169</v>
      </c>
      <c r="B218" s="30"/>
      <c r="C218" s="32" t="s">
        <v>422</v>
      </c>
      <c r="D218" s="33" t="s">
        <v>61</v>
      </c>
      <c r="E218" s="34">
        <v>1</v>
      </c>
      <c r="F218" s="305">
        <v>0</v>
      </c>
      <c r="G218" s="35">
        <f t="shared" si="20"/>
        <v>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>
      <c r="A219" s="18"/>
      <c r="B219" s="161" t="s">
        <v>110</v>
      </c>
      <c r="C219" s="162" t="str">
        <f>CONCATENATE(B214," ",C214)</f>
        <v>787 Mobiliář</v>
      </c>
      <c r="D219" s="18"/>
      <c r="E219" s="163"/>
      <c r="F219" s="21"/>
      <c r="G219" s="164">
        <f>SUM(G215:G218)</f>
        <v>0</v>
      </c>
      <c r="H219" s="12"/>
      <c r="I219" s="9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" customHeight="1">
      <c r="A220" s="357" t="s">
        <v>423</v>
      </c>
      <c r="B220" s="358"/>
      <c r="C220" s="358"/>
      <c r="D220" s="358"/>
      <c r="E220" s="358"/>
      <c r="F220" s="359"/>
      <c r="G220" s="165">
        <f>G36+G45+G52+G65+G71+G76+G88+G101+G113+G119+G136+G139+G151+G164+G175+G179+G189+G193+G201+G206+G210+G213+G219</f>
        <v>0</v>
      </c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2.75" customHeight="1">
      <c r="A221" s="12"/>
      <c r="B221" s="12"/>
      <c r="C221" s="12"/>
      <c r="D221" s="167"/>
      <c r="E221" s="12"/>
      <c r="F221" s="168"/>
      <c r="G221" s="168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>
      <c r="A222" s="12"/>
      <c r="B222" s="12"/>
      <c r="C222" s="12"/>
      <c r="D222" s="167"/>
      <c r="E222" s="12"/>
      <c r="F222" s="168"/>
      <c r="G222" s="168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>
      <c r="A223" s="12"/>
      <c r="B223" s="12"/>
      <c r="C223" s="12"/>
      <c r="D223" s="167"/>
      <c r="E223" s="12"/>
      <c r="F223" s="168"/>
      <c r="G223" s="168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>
      <c r="A224" s="12"/>
      <c r="B224" s="12"/>
      <c r="C224" s="12"/>
      <c r="D224" s="167"/>
      <c r="E224" s="12"/>
      <c r="F224" s="168"/>
      <c r="G224" s="168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>
      <c r="A225" s="12"/>
      <c r="B225" s="12"/>
      <c r="C225" s="12"/>
      <c r="D225" s="167"/>
      <c r="E225" s="12"/>
      <c r="F225" s="168"/>
      <c r="G225" s="168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>
      <c r="A226" s="12"/>
      <c r="B226" s="12"/>
      <c r="C226" s="12"/>
      <c r="D226" s="167"/>
      <c r="E226" s="12"/>
      <c r="F226" s="168"/>
      <c r="G226" s="168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>
      <c r="A227" s="12"/>
      <c r="B227" s="12"/>
      <c r="C227" s="12"/>
      <c r="D227" s="167"/>
      <c r="E227" s="12"/>
      <c r="F227" s="168"/>
      <c r="G227" s="168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>
      <c r="A228" s="12"/>
      <c r="B228" s="12"/>
      <c r="C228" s="12"/>
      <c r="D228" s="167"/>
      <c r="E228" s="12"/>
      <c r="F228" s="168"/>
      <c r="G228" s="168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>
      <c r="A229" s="12"/>
      <c r="B229" s="12"/>
      <c r="C229" s="12"/>
      <c r="D229" s="167"/>
      <c r="E229" s="12"/>
      <c r="F229" s="168"/>
      <c r="G229" s="168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>
      <c r="A230" s="12"/>
      <c r="B230" s="12"/>
      <c r="C230" s="12"/>
      <c r="D230" s="167"/>
      <c r="E230" s="12"/>
      <c r="F230" s="168"/>
      <c r="G230" s="16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>
      <c r="A231" s="12"/>
      <c r="B231" s="12"/>
      <c r="C231" s="12"/>
      <c r="D231" s="167"/>
      <c r="E231" s="12"/>
      <c r="F231" s="168"/>
      <c r="G231" s="16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>
      <c r="A232" s="12"/>
      <c r="B232" s="12"/>
      <c r="C232" s="12"/>
      <c r="D232" s="167"/>
      <c r="E232" s="12"/>
      <c r="F232" s="168"/>
      <c r="G232" s="16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>
      <c r="A233" s="12"/>
      <c r="B233" s="12"/>
      <c r="C233" s="12"/>
      <c r="D233" s="167"/>
      <c r="E233" s="12"/>
      <c r="F233" s="168"/>
      <c r="G233" s="16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>
      <c r="A234" s="12"/>
      <c r="B234" s="12"/>
      <c r="C234" s="12"/>
      <c r="D234" s="167"/>
      <c r="E234" s="12"/>
      <c r="F234" s="168"/>
      <c r="G234" s="168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>
      <c r="A235" s="12"/>
      <c r="B235" s="12"/>
      <c r="C235" s="12"/>
      <c r="D235" s="167"/>
      <c r="E235" s="12"/>
      <c r="F235" s="168"/>
      <c r="G235" s="168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>
      <c r="A236" s="12"/>
      <c r="B236" s="12"/>
      <c r="C236" s="12"/>
      <c r="D236" s="167"/>
      <c r="E236" s="12"/>
      <c r="F236" s="168"/>
      <c r="G236" s="16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>
      <c r="A237" s="12"/>
      <c r="B237" s="12"/>
      <c r="C237" s="12"/>
      <c r="D237" s="167"/>
      <c r="E237" s="12"/>
      <c r="F237" s="168"/>
      <c r="G237" s="16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>
      <c r="A238" s="12"/>
      <c r="B238" s="12"/>
      <c r="C238" s="12"/>
      <c r="D238" s="167"/>
      <c r="E238" s="12"/>
      <c r="F238" s="168"/>
      <c r="G238" s="168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>
      <c r="A239" s="12"/>
      <c r="B239" s="12"/>
      <c r="C239" s="12"/>
      <c r="D239" s="167"/>
      <c r="E239" s="12"/>
      <c r="F239" s="168"/>
      <c r="G239" s="168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>
      <c r="A240" s="12"/>
      <c r="B240" s="12"/>
      <c r="C240" s="12"/>
      <c r="D240" s="167"/>
      <c r="E240" s="12"/>
      <c r="F240" s="168"/>
      <c r="G240" s="168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>
      <c r="A241" s="12"/>
      <c r="B241" s="12"/>
      <c r="C241" s="12"/>
      <c r="D241" s="167"/>
      <c r="E241" s="12"/>
      <c r="F241" s="168"/>
      <c r="G241" s="16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>
      <c r="A242" s="12"/>
      <c r="B242" s="12"/>
      <c r="C242" s="12"/>
      <c r="D242" s="167"/>
      <c r="E242" s="12"/>
      <c r="F242" s="168"/>
      <c r="G242" s="16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>
      <c r="A243" s="12"/>
      <c r="B243" s="12"/>
      <c r="C243" s="12"/>
      <c r="D243" s="167"/>
      <c r="E243" s="12"/>
      <c r="F243" s="168"/>
      <c r="G243" s="168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>
      <c r="A244" s="12"/>
      <c r="B244" s="12"/>
      <c r="C244" s="12"/>
      <c r="D244" s="167"/>
      <c r="E244" s="12"/>
      <c r="F244" s="168"/>
      <c r="G244" s="168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>
      <c r="A245" s="12"/>
      <c r="B245" s="12"/>
      <c r="C245" s="12"/>
      <c r="D245" s="167"/>
      <c r="E245" s="12"/>
      <c r="F245" s="168"/>
      <c r="G245" s="168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>
      <c r="A246" s="12"/>
      <c r="B246" s="12"/>
      <c r="C246" s="12"/>
      <c r="D246" s="167"/>
      <c r="E246" s="12"/>
      <c r="F246" s="168"/>
      <c r="G246" s="168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>
      <c r="A247" s="12"/>
      <c r="B247" s="12"/>
      <c r="C247" s="12"/>
      <c r="D247" s="167"/>
      <c r="E247" s="12"/>
      <c r="F247" s="168"/>
      <c r="G247" s="168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>
      <c r="A248" s="12"/>
      <c r="B248" s="12"/>
      <c r="C248" s="12"/>
      <c r="D248" s="167"/>
      <c r="E248" s="12"/>
      <c r="F248" s="168"/>
      <c r="G248" s="16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>
      <c r="A249" s="12"/>
      <c r="B249" s="12"/>
      <c r="C249" s="12"/>
      <c r="D249" s="167"/>
      <c r="E249" s="12"/>
      <c r="F249" s="168"/>
      <c r="G249" s="168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>
      <c r="A250" s="12"/>
      <c r="B250" s="12"/>
      <c r="C250" s="12"/>
      <c r="D250" s="167"/>
      <c r="E250" s="12"/>
      <c r="F250" s="168"/>
      <c r="G250" s="168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>
      <c r="A251" s="12"/>
      <c r="B251" s="12"/>
      <c r="C251" s="12"/>
      <c r="D251" s="167"/>
      <c r="E251" s="12"/>
      <c r="F251" s="168"/>
      <c r="G251" s="168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>
      <c r="A252" s="12"/>
      <c r="B252" s="12"/>
      <c r="C252" s="12"/>
      <c r="D252" s="167"/>
      <c r="E252" s="12"/>
      <c r="F252" s="168"/>
      <c r="G252" s="168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>
      <c r="A253" s="12"/>
      <c r="B253" s="12"/>
      <c r="C253" s="12"/>
      <c r="D253" s="167"/>
      <c r="E253" s="12"/>
      <c r="F253" s="168"/>
      <c r="G253" s="168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>
      <c r="A254" s="12"/>
      <c r="B254" s="12"/>
      <c r="C254" s="12"/>
      <c r="D254" s="167"/>
      <c r="E254" s="12"/>
      <c r="F254" s="168"/>
      <c r="G254" s="168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>
      <c r="A255" s="12"/>
      <c r="B255" s="12"/>
      <c r="C255" s="12"/>
      <c r="D255" s="167"/>
      <c r="E255" s="12"/>
      <c r="F255" s="168"/>
      <c r="G255" s="168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>
      <c r="A256" s="12"/>
      <c r="B256" s="12"/>
      <c r="C256" s="12"/>
      <c r="D256" s="167"/>
      <c r="E256" s="12"/>
      <c r="F256" s="168"/>
      <c r="G256" s="168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>
      <c r="A257" s="12"/>
      <c r="B257" s="12"/>
      <c r="C257" s="12"/>
      <c r="D257" s="167"/>
      <c r="E257" s="12"/>
      <c r="F257" s="168"/>
      <c r="G257" s="168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>
      <c r="A258" s="12"/>
      <c r="B258" s="12"/>
      <c r="C258" s="12"/>
      <c r="D258" s="167"/>
      <c r="E258" s="12"/>
      <c r="F258" s="168"/>
      <c r="G258" s="168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>
      <c r="A259" s="12"/>
      <c r="B259" s="12"/>
      <c r="C259" s="12"/>
      <c r="D259" s="167"/>
      <c r="E259" s="12"/>
      <c r="F259" s="168"/>
      <c r="G259" s="168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>
      <c r="A260" s="12"/>
      <c r="B260" s="12"/>
      <c r="C260" s="12"/>
      <c r="D260" s="167"/>
      <c r="E260" s="12"/>
      <c r="F260" s="168"/>
      <c r="G260" s="16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>
      <c r="A261" s="12"/>
      <c r="B261" s="12"/>
      <c r="C261" s="12"/>
      <c r="D261" s="167"/>
      <c r="E261" s="12"/>
      <c r="F261" s="168"/>
      <c r="G261" s="168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>
      <c r="A262" s="12"/>
      <c r="B262" s="12"/>
      <c r="C262" s="12"/>
      <c r="D262" s="167"/>
      <c r="E262" s="12"/>
      <c r="F262" s="168"/>
      <c r="G262" s="168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>
      <c r="A263" s="12"/>
      <c r="B263" s="12"/>
      <c r="C263" s="12"/>
      <c r="D263" s="167"/>
      <c r="E263" s="12"/>
      <c r="F263" s="168"/>
      <c r="G263" s="168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>
      <c r="A264" s="12"/>
      <c r="B264" s="12"/>
      <c r="C264" s="12"/>
      <c r="D264" s="167"/>
      <c r="E264" s="12"/>
      <c r="F264" s="168"/>
      <c r="G264" s="168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>
      <c r="A265" s="12"/>
      <c r="B265" s="12"/>
      <c r="C265" s="12"/>
      <c r="D265" s="167"/>
      <c r="E265" s="12"/>
      <c r="F265" s="168"/>
      <c r="G265" s="168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>
      <c r="A266" s="12"/>
      <c r="B266" s="12"/>
      <c r="C266" s="12"/>
      <c r="D266" s="167"/>
      <c r="E266" s="12"/>
      <c r="F266" s="168"/>
      <c r="G266" s="168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>
      <c r="A267" s="12"/>
      <c r="B267" s="12"/>
      <c r="C267" s="12"/>
      <c r="D267" s="167"/>
      <c r="E267" s="12"/>
      <c r="F267" s="168"/>
      <c r="G267" s="168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>
      <c r="A268" s="12"/>
      <c r="B268" s="12"/>
      <c r="C268" s="12"/>
      <c r="D268" s="167"/>
      <c r="E268" s="12"/>
      <c r="F268" s="168"/>
      <c r="G268" s="168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>
      <c r="A269" s="12"/>
      <c r="B269" s="12"/>
      <c r="C269" s="12"/>
      <c r="D269" s="167"/>
      <c r="E269" s="12"/>
      <c r="F269" s="168"/>
      <c r="G269" s="16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>
      <c r="A270" s="12"/>
      <c r="B270" s="12"/>
      <c r="C270" s="12"/>
      <c r="D270" s="167"/>
      <c r="E270" s="12"/>
      <c r="F270" s="168"/>
      <c r="G270" s="16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>
      <c r="A271" s="12"/>
      <c r="B271" s="12"/>
      <c r="C271" s="12"/>
      <c r="D271" s="167"/>
      <c r="E271" s="12"/>
      <c r="F271" s="168"/>
      <c r="G271" s="16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>
      <c r="A272" s="12"/>
      <c r="B272" s="12"/>
      <c r="C272" s="12"/>
      <c r="D272" s="167"/>
      <c r="E272" s="12"/>
      <c r="F272" s="168"/>
      <c r="G272" s="16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>
      <c r="A273" s="12"/>
      <c r="B273" s="12"/>
      <c r="C273" s="12"/>
      <c r="D273" s="167"/>
      <c r="E273" s="12"/>
      <c r="F273" s="168"/>
      <c r="G273" s="168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>
      <c r="A274" s="12"/>
      <c r="B274" s="12"/>
      <c r="C274" s="12"/>
      <c r="D274" s="167"/>
      <c r="E274" s="12"/>
      <c r="F274" s="168"/>
      <c r="G274" s="168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>
      <c r="A275" s="12"/>
      <c r="B275" s="12"/>
      <c r="C275" s="12"/>
      <c r="D275" s="167"/>
      <c r="E275" s="12"/>
      <c r="F275" s="168"/>
      <c r="G275" s="168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>
      <c r="A276" s="12"/>
      <c r="B276" s="12"/>
      <c r="C276" s="12"/>
      <c r="D276" s="167"/>
      <c r="E276" s="12"/>
      <c r="F276" s="168"/>
      <c r="G276" s="168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>
      <c r="A277" s="12"/>
      <c r="B277" s="12"/>
      <c r="C277" s="12"/>
      <c r="D277" s="167"/>
      <c r="E277" s="12"/>
      <c r="F277" s="168"/>
      <c r="G277" s="168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>
      <c r="A278" s="147"/>
      <c r="B278" s="147"/>
      <c r="C278" s="12"/>
      <c r="D278" s="167"/>
      <c r="E278" s="182"/>
      <c r="F278" s="168"/>
      <c r="G278" s="16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>
      <c r="A279" s="12"/>
      <c r="B279" s="12"/>
      <c r="C279" s="183"/>
      <c r="D279" s="184"/>
      <c r="E279" s="185"/>
      <c r="F279" s="186"/>
      <c r="G279" s="186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>
      <c r="A280" s="147"/>
      <c r="B280" s="147"/>
      <c r="C280" s="12"/>
      <c r="D280" s="167"/>
      <c r="E280" s="182"/>
      <c r="F280" s="168"/>
      <c r="G280" s="16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>
      <c r="A281" s="12"/>
      <c r="B281" s="12"/>
      <c r="C281" s="12"/>
      <c r="D281" s="167"/>
      <c r="E281" s="182"/>
      <c r="F281" s="168"/>
      <c r="G281" s="16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>
      <c r="A282" s="12"/>
      <c r="B282" s="12"/>
      <c r="C282" s="12"/>
      <c r="D282" s="167"/>
      <c r="E282" s="182"/>
      <c r="F282" s="168"/>
      <c r="G282" s="168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>
      <c r="A283" s="12"/>
      <c r="B283" s="12"/>
      <c r="C283" s="12"/>
      <c r="D283" s="167"/>
      <c r="E283" s="182"/>
      <c r="F283" s="168"/>
      <c r="G283" s="168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>
      <c r="A284" s="12"/>
      <c r="B284" s="12"/>
      <c r="C284" s="12"/>
      <c r="D284" s="167"/>
      <c r="E284" s="182"/>
      <c r="F284" s="168"/>
      <c r="G284" s="168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>
      <c r="A285" s="12"/>
      <c r="B285" s="12"/>
      <c r="C285" s="12"/>
      <c r="D285" s="167"/>
      <c r="E285" s="182"/>
      <c r="F285" s="168"/>
      <c r="G285" s="168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>
      <c r="A286" s="12"/>
      <c r="B286" s="12"/>
      <c r="C286" s="12"/>
      <c r="D286" s="167"/>
      <c r="E286" s="182"/>
      <c r="F286" s="168"/>
      <c r="G286" s="168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>
      <c r="A287" s="12"/>
      <c r="B287" s="12"/>
      <c r="C287" s="12"/>
      <c r="D287" s="167"/>
      <c r="E287" s="182"/>
      <c r="F287" s="168"/>
      <c r="G287" s="168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>
      <c r="A288" s="12"/>
      <c r="B288" s="12"/>
      <c r="C288" s="12"/>
      <c r="D288" s="167"/>
      <c r="E288" s="182"/>
      <c r="F288" s="168"/>
      <c r="G288" s="168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>
      <c r="A289" s="12"/>
      <c r="B289" s="12"/>
      <c r="C289" s="12"/>
      <c r="D289" s="167"/>
      <c r="E289" s="182"/>
      <c r="F289" s="168"/>
      <c r="G289" s="168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>
      <c r="A290" s="12"/>
      <c r="B290" s="12"/>
      <c r="C290" s="12"/>
      <c r="D290" s="167"/>
      <c r="E290" s="182"/>
      <c r="F290" s="168"/>
      <c r="G290" s="168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>
      <c r="A291" s="12"/>
      <c r="B291" s="12"/>
      <c r="C291" s="12"/>
      <c r="D291" s="167"/>
      <c r="E291" s="182"/>
      <c r="F291" s="168"/>
      <c r="G291" s="168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>
      <c r="A292" s="12"/>
      <c r="B292" s="12"/>
      <c r="C292" s="12"/>
      <c r="D292" s="167"/>
      <c r="E292" s="182"/>
      <c r="F292" s="168"/>
      <c r="G292" s="168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>
      <c r="A293" s="12"/>
      <c r="B293" s="12"/>
      <c r="C293" s="12"/>
      <c r="D293" s="167"/>
      <c r="E293" s="182"/>
      <c r="F293" s="168"/>
      <c r="G293" s="168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>
      <c r="A294" s="12"/>
      <c r="B294" s="12"/>
      <c r="C294" s="12"/>
      <c r="D294" s="167"/>
      <c r="E294" s="182"/>
      <c r="F294" s="168"/>
      <c r="G294" s="168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>
      <c r="A295" s="12"/>
      <c r="B295" s="12"/>
      <c r="C295" s="12"/>
      <c r="D295" s="167"/>
      <c r="E295" s="182"/>
      <c r="F295" s="168"/>
      <c r="G295" s="168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>
      <c r="A296" s="12"/>
      <c r="B296" s="12"/>
      <c r="C296" s="12"/>
      <c r="D296" s="167"/>
      <c r="E296" s="182"/>
      <c r="F296" s="168"/>
      <c r="G296" s="168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>
      <c r="A297" s="12"/>
      <c r="B297" s="12"/>
      <c r="C297" s="12"/>
      <c r="D297" s="167"/>
      <c r="E297" s="182"/>
      <c r="F297" s="168"/>
      <c r="G297" s="16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>
      <c r="A298" s="12"/>
      <c r="B298" s="12"/>
      <c r="C298" s="12"/>
      <c r="D298" s="167"/>
      <c r="E298" s="182"/>
      <c r="F298" s="168"/>
      <c r="G298" s="16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>
      <c r="A299" s="12"/>
      <c r="B299" s="12"/>
      <c r="C299" s="12"/>
      <c r="D299" s="167"/>
      <c r="E299" s="182"/>
      <c r="F299" s="168"/>
      <c r="G299" s="168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>
      <c r="A300" s="12"/>
      <c r="B300" s="12"/>
      <c r="C300" s="12"/>
      <c r="D300" s="167"/>
      <c r="E300" s="182"/>
      <c r="F300" s="168"/>
      <c r="G300" s="168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>
      <c r="A301" s="12"/>
      <c r="B301" s="12"/>
      <c r="C301" s="12"/>
      <c r="D301" s="167"/>
      <c r="E301" s="182"/>
      <c r="F301" s="168"/>
      <c r="G301" s="168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>
      <c r="A302" s="12"/>
      <c r="B302" s="12"/>
      <c r="C302" s="12"/>
      <c r="D302" s="167"/>
      <c r="E302" s="182"/>
      <c r="F302" s="168"/>
      <c r="G302" s="168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>
      <c r="A303" s="12"/>
      <c r="B303" s="12"/>
      <c r="C303" s="12"/>
      <c r="D303" s="167"/>
      <c r="E303" s="182"/>
      <c r="F303" s="168"/>
      <c r="G303" s="168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>
      <c r="A304" s="12"/>
      <c r="B304" s="12"/>
      <c r="C304" s="12"/>
      <c r="D304" s="167"/>
      <c r="E304" s="182"/>
      <c r="F304" s="168"/>
      <c r="G304" s="168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>
      <c r="A305" s="12"/>
      <c r="B305" s="12"/>
      <c r="C305" s="12"/>
      <c r="D305" s="167"/>
      <c r="E305" s="182"/>
      <c r="F305" s="168"/>
      <c r="G305" s="168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>
      <c r="A306" s="12"/>
      <c r="B306" s="12"/>
      <c r="C306" s="12"/>
      <c r="D306" s="167"/>
      <c r="E306" s="182"/>
      <c r="F306" s="168"/>
      <c r="G306" s="168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>
      <c r="A307" s="12"/>
      <c r="B307" s="12"/>
      <c r="C307" s="12"/>
      <c r="D307" s="167"/>
      <c r="E307" s="182"/>
      <c r="F307" s="168"/>
      <c r="G307" s="168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>
      <c r="A308" s="12"/>
      <c r="B308" s="12"/>
      <c r="C308" s="12"/>
      <c r="D308" s="167"/>
      <c r="E308" s="182"/>
      <c r="F308" s="168"/>
      <c r="G308" s="168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>
      <c r="A309" s="12"/>
      <c r="B309" s="12"/>
      <c r="C309" s="12"/>
      <c r="D309" s="167"/>
      <c r="E309" s="182"/>
      <c r="F309" s="168"/>
      <c r="G309" s="168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>
      <c r="A310" s="12"/>
      <c r="B310" s="12"/>
      <c r="C310" s="12"/>
      <c r="D310" s="167"/>
      <c r="E310" s="182"/>
      <c r="F310" s="168"/>
      <c r="G310" s="168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>
      <c r="A311" s="12"/>
      <c r="B311" s="12"/>
      <c r="C311" s="12"/>
      <c r="D311" s="167"/>
      <c r="E311" s="182"/>
      <c r="F311" s="168"/>
      <c r="G311" s="168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>
      <c r="A312" s="12"/>
      <c r="B312" s="12"/>
      <c r="C312" s="12"/>
      <c r="D312" s="167"/>
      <c r="E312" s="182"/>
      <c r="F312" s="168"/>
      <c r="G312" s="168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>
      <c r="A313" s="12"/>
      <c r="B313" s="12"/>
      <c r="C313" s="12"/>
      <c r="D313" s="167"/>
      <c r="E313" s="182"/>
      <c r="F313" s="168"/>
      <c r="G313" s="168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>
      <c r="A314" s="12"/>
      <c r="B314" s="12"/>
      <c r="C314" s="12"/>
      <c r="D314" s="167"/>
      <c r="E314" s="182"/>
      <c r="F314" s="168"/>
      <c r="G314" s="16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>
      <c r="A315" s="12"/>
      <c r="B315" s="12"/>
      <c r="C315" s="12"/>
      <c r="D315" s="167"/>
      <c r="E315" s="182"/>
      <c r="F315" s="168"/>
      <c r="G315" s="16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>
      <c r="A316" s="12"/>
      <c r="B316" s="12"/>
      <c r="C316" s="12"/>
      <c r="D316" s="167"/>
      <c r="E316" s="182"/>
      <c r="F316" s="168"/>
      <c r="G316" s="168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>
      <c r="A317" s="12"/>
      <c r="B317" s="12"/>
      <c r="C317" s="12"/>
      <c r="D317" s="167"/>
      <c r="E317" s="182"/>
      <c r="F317" s="168"/>
      <c r="G317" s="168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>
      <c r="A318" s="12"/>
      <c r="B318" s="12"/>
      <c r="C318" s="12"/>
      <c r="D318" s="167"/>
      <c r="E318" s="182"/>
      <c r="F318" s="168"/>
      <c r="G318" s="16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>
      <c r="A319" s="12"/>
      <c r="B319" s="12"/>
      <c r="C319" s="12"/>
      <c r="D319" s="167"/>
      <c r="E319" s="182"/>
      <c r="F319" s="168"/>
      <c r="G319" s="168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>
      <c r="A320" s="12"/>
      <c r="B320" s="12"/>
      <c r="C320" s="12"/>
      <c r="D320" s="167"/>
      <c r="E320" s="182"/>
      <c r="F320" s="168"/>
      <c r="G320" s="168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>
      <c r="A321" s="12"/>
      <c r="B321" s="12"/>
      <c r="C321" s="12"/>
      <c r="D321" s="167"/>
      <c r="E321" s="182"/>
      <c r="F321" s="168"/>
      <c r="G321" s="168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>
      <c r="A322" s="12"/>
      <c r="B322" s="12"/>
      <c r="C322" s="12"/>
      <c r="D322" s="167"/>
      <c r="E322" s="182"/>
      <c r="F322" s="168"/>
      <c r="G322" s="16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>
      <c r="A323" s="12"/>
      <c r="B323" s="12"/>
      <c r="C323" s="12"/>
      <c r="D323" s="167"/>
      <c r="E323" s="182"/>
      <c r="F323" s="168"/>
      <c r="G323" s="16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>
      <c r="A324" s="12"/>
      <c r="B324" s="12"/>
      <c r="C324" s="12"/>
      <c r="D324" s="167"/>
      <c r="E324" s="182"/>
      <c r="F324" s="168"/>
      <c r="G324" s="168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>
      <c r="A325" s="12"/>
      <c r="B325" s="12"/>
      <c r="C325" s="12"/>
      <c r="D325" s="167"/>
      <c r="E325" s="182"/>
      <c r="F325" s="168"/>
      <c r="G325" s="168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>
      <c r="A326" s="12"/>
      <c r="B326" s="12"/>
      <c r="C326" s="12"/>
      <c r="D326" s="167"/>
      <c r="E326" s="182"/>
      <c r="F326" s="168"/>
      <c r="G326" s="168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>
      <c r="A327" s="12"/>
      <c r="B327" s="12"/>
      <c r="C327" s="12"/>
      <c r="D327" s="167"/>
      <c r="E327" s="182"/>
      <c r="F327" s="168"/>
      <c r="G327" s="168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>
      <c r="A328" s="12"/>
      <c r="B328" s="12"/>
      <c r="C328" s="12"/>
      <c r="D328" s="167"/>
      <c r="E328" s="182"/>
      <c r="F328" s="168"/>
      <c r="G328" s="168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>
      <c r="A329" s="12"/>
      <c r="B329" s="12"/>
      <c r="C329" s="12"/>
      <c r="D329" s="167"/>
      <c r="E329" s="182"/>
      <c r="F329" s="168"/>
      <c r="G329" s="168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>
      <c r="A330" s="12"/>
      <c r="B330" s="12"/>
      <c r="C330" s="12"/>
      <c r="D330" s="167"/>
      <c r="E330" s="182"/>
      <c r="F330" s="168"/>
      <c r="G330" s="168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>
      <c r="A331" s="12"/>
      <c r="B331" s="12"/>
      <c r="C331" s="12"/>
      <c r="D331" s="167"/>
      <c r="E331" s="182"/>
      <c r="F331" s="168"/>
      <c r="G331" s="168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>
      <c r="A332" s="12"/>
      <c r="B332" s="12"/>
      <c r="C332" s="12"/>
      <c r="D332" s="167"/>
      <c r="E332" s="182"/>
      <c r="F332" s="168"/>
      <c r="G332" s="168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>
      <c r="A333" s="12"/>
      <c r="B333" s="12"/>
      <c r="C333" s="12"/>
      <c r="D333" s="167"/>
      <c r="E333" s="182"/>
      <c r="F333" s="168"/>
      <c r="G333" s="168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>
      <c r="A334" s="12"/>
      <c r="B334" s="12"/>
      <c r="C334" s="12"/>
      <c r="D334" s="167"/>
      <c r="E334" s="182"/>
      <c r="F334" s="168"/>
      <c r="G334" s="168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>
      <c r="A335" s="12"/>
      <c r="B335" s="12"/>
      <c r="C335" s="12"/>
      <c r="D335" s="167"/>
      <c r="E335" s="182"/>
      <c r="F335" s="168"/>
      <c r="G335" s="168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>
      <c r="A336" s="12"/>
      <c r="B336" s="12"/>
      <c r="C336" s="12"/>
      <c r="D336" s="167"/>
      <c r="E336" s="182"/>
      <c r="F336" s="168"/>
      <c r="G336" s="168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>
      <c r="A337" s="12"/>
      <c r="B337" s="12"/>
      <c r="C337" s="12"/>
      <c r="D337" s="167"/>
      <c r="E337" s="182"/>
      <c r="F337" s="168"/>
      <c r="G337" s="168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>
      <c r="A338" s="12"/>
      <c r="B338" s="12"/>
      <c r="C338" s="12"/>
      <c r="D338" s="167"/>
      <c r="E338" s="182"/>
      <c r="F338" s="168"/>
      <c r="G338" s="168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>
      <c r="A339" s="12"/>
      <c r="B339" s="12"/>
      <c r="C339" s="12"/>
      <c r="D339" s="167"/>
      <c r="E339" s="182"/>
      <c r="F339" s="168"/>
      <c r="G339" s="168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>
      <c r="A340" s="12"/>
      <c r="B340" s="12"/>
      <c r="C340" s="12"/>
      <c r="D340" s="167"/>
      <c r="E340" s="182"/>
      <c r="F340" s="168"/>
      <c r="G340" s="168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>
      <c r="A341" s="12"/>
      <c r="B341" s="12"/>
      <c r="C341" s="12"/>
      <c r="D341" s="167"/>
      <c r="E341" s="182"/>
      <c r="F341" s="168"/>
      <c r="G341" s="168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>
      <c r="A342" s="12"/>
      <c r="B342" s="12"/>
      <c r="C342" s="12"/>
      <c r="D342" s="167"/>
      <c r="E342" s="182"/>
      <c r="F342" s="168"/>
      <c r="G342" s="168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>
      <c r="A343" s="12"/>
      <c r="B343" s="12"/>
      <c r="C343" s="12"/>
      <c r="D343" s="167"/>
      <c r="E343" s="182"/>
      <c r="F343" s="168"/>
      <c r="G343" s="168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>
      <c r="A344" s="12"/>
      <c r="B344" s="12"/>
      <c r="C344" s="12"/>
      <c r="D344" s="167"/>
      <c r="E344" s="182"/>
      <c r="F344" s="168"/>
      <c r="G344" s="16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>
      <c r="A345" s="12"/>
      <c r="B345" s="12"/>
      <c r="C345" s="12"/>
      <c r="D345" s="167"/>
      <c r="E345" s="182"/>
      <c r="F345" s="168"/>
      <c r="G345" s="168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>
      <c r="A346" s="12"/>
      <c r="B346" s="12"/>
      <c r="C346" s="12"/>
      <c r="D346" s="167"/>
      <c r="E346" s="182"/>
      <c r="F346" s="168"/>
      <c r="G346" s="168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>
      <c r="A347" s="12"/>
      <c r="B347" s="12"/>
      <c r="C347" s="12"/>
      <c r="D347" s="167"/>
      <c r="E347" s="182"/>
      <c r="F347" s="168"/>
      <c r="G347" s="168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>
      <c r="A348" s="12"/>
      <c r="B348" s="12"/>
      <c r="C348" s="12"/>
      <c r="D348" s="167"/>
      <c r="E348" s="182"/>
      <c r="F348" s="168"/>
      <c r="G348" s="16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>
      <c r="A349" s="12"/>
      <c r="B349" s="12"/>
      <c r="C349" s="12"/>
      <c r="D349" s="167"/>
      <c r="E349" s="182"/>
      <c r="F349" s="168"/>
      <c r="G349" s="168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>
      <c r="A350" s="12"/>
      <c r="B350" s="12"/>
      <c r="C350" s="12"/>
      <c r="D350" s="167"/>
      <c r="E350" s="182"/>
      <c r="F350" s="168"/>
      <c r="G350" s="168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>
      <c r="A351" s="12"/>
      <c r="B351" s="12"/>
      <c r="C351" s="12"/>
      <c r="D351" s="167"/>
      <c r="E351" s="182"/>
      <c r="F351" s="168"/>
      <c r="G351" s="168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>
      <c r="A352" s="12"/>
      <c r="B352" s="12"/>
      <c r="C352" s="12"/>
      <c r="D352" s="167"/>
      <c r="E352" s="182"/>
      <c r="F352" s="168"/>
      <c r="G352" s="16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>
      <c r="A353" s="12"/>
      <c r="B353" s="12"/>
      <c r="C353" s="12"/>
      <c r="D353" s="167"/>
      <c r="E353" s="182"/>
      <c r="F353" s="168"/>
      <c r="G353" s="168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>
      <c r="A354" s="12"/>
      <c r="B354" s="12"/>
      <c r="C354" s="12"/>
      <c r="D354" s="167"/>
      <c r="E354" s="182"/>
      <c r="F354" s="168"/>
      <c r="G354" s="168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>
      <c r="A355" s="12"/>
      <c r="B355" s="12"/>
      <c r="C355" s="12"/>
      <c r="D355" s="167"/>
      <c r="E355" s="182"/>
      <c r="F355" s="168"/>
      <c r="G355" s="168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>
      <c r="A356" s="12"/>
      <c r="B356" s="12"/>
      <c r="C356" s="12"/>
      <c r="D356" s="167"/>
      <c r="E356" s="182"/>
      <c r="F356" s="168"/>
      <c r="G356" s="168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>
      <c r="A357" s="12"/>
      <c r="B357" s="12"/>
      <c r="C357" s="12"/>
      <c r="D357" s="167"/>
      <c r="E357" s="182"/>
      <c r="F357" s="168"/>
      <c r="G357" s="168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>
      <c r="A358" s="12"/>
      <c r="B358" s="12"/>
      <c r="C358" s="12"/>
      <c r="D358" s="167"/>
      <c r="E358" s="182"/>
      <c r="F358" s="168"/>
      <c r="G358" s="168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>
      <c r="A359" s="12"/>
      <c r="B359" s="12"/>
      <c r="C359" s="12"/>
      <c r="D359" s="167"/>
      <c r="E359" s="182"/>
      <c r="F359" s="168"/>
      <c r="G359" s="168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>
      <c r="A360" s="12"/>
      <c r="B360" s="12"/>
      <c r="C360" s="12"/>
      <c r="D360" s="167"/>
      <c r="E360" s="182"/>
      <c r="F360" s="168"/>
      <c r="G360" s="168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>
      <c r="A361" s="12"/>
      <c r="B361" s="12"/>
      <c r="C361" s="12"/>
      <c r="D361" s="167"/>
      <c r="E361" s="182"/>
      <c r="F361" s="168"/>
      <c r="G361" s="168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>
      <c r="A362" s="12"/>
      <c r="B362" s="12"/>
      <c r="C362" s="12"/>
      <c r="D362" s="167"/>
      <c r="E362" s="182"/>
      <c r="F362" s="168"/>
      <c r="G362" s="168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>
      <c r="A363" s="12"/>
      <c r="B363" s="12"/>
      <c r="C363" s="12"/>
      <c r="D363" s="167"/>
      <c r="E363" s="182"/>
      <c r="F363" s="168"/>
      <c r="G363" s="168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>
      <c r="A364" s="12"/>
      <c r="B364" s="12"/>
      <c r="C364" s="12"/>
      <c r="D364" s="167"/>
      <c r="E364" s="182"/>
      <c r="F364" s="168"/>
      <c r="G364" s="168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>
      <c r="A365" s="12"/>
      <c r="B365" s="12"/>
      <c r="C365" s="12"/>
      <c r="D365" s="167"/>
      <c r="E365" s="182"/>
      <c r="F365" s="168"/>
      <c r="G365" s="168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>
      <c r="A366" s="12"/>
      <c r="B366" s="12"/>
      <c r="C366" s="12"/>
      <c r="D366" s="167"/>
      <c r="E366" s="182"/>
      <c r="F366" s="168"/>
      <c r="G366" s="168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>
      <c r="A367" s="12"/>
      <c r="B367" s="12"/>
      <c r="C367" s="12"/>
      <c r="D367" s="167"/>
      <c r="E367" s="182"/>
      <c r="F367" s="168"/>
      <c r="G367" s="168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>
      <c r="A368" s="12"/>
      <c r="B368" s="12"/>
      <c r="C368" s="12"/>
      <c r="D368" s="167"/>
      <c r="E368" s="182"/>
      <c r="F368" s="168"/>
      <c r="G368" s="168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>
      <c r="A369" s="12"/>
      <c r="B369" s="12"/>
      <c r="C369" s="12"/>
      <c r="D369" s="167"/>
      <c r="E369" s="182"/>
      <c r="F369" s="168"/>
      <c r="G369" s="168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>
      <c r="A370" s="12"/>
      <c r="B370" s="12"/>
      <c r="C370" s="12"/>
      <c r="D370" s="167"/>
      <c r="E370" s="182"/>
      <c r="F370" s="168"/>
      <c r="G370" s="168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>
      <c r="A371" s="12"/>
      <c r="B371" s="12"/>
      <c r="C371" s="12"/>
      <c r="D371" s="167"/>
      <c r="E371" s="182"/>
      <c r="F371" s="168"/>
      <c r="G371" s="168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>
      <c r="A372" s="12"/>
      <c r="B372" s="12"/>
      <c r="C372" s="12"/>
      <c r="D372" s="167"/>
      <c r="E372" s="182"/>
      <c r="F372" s="168"/>
      <c r="G372" s="168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>
      <c r="A373" s="12"/>
      <c r="B373" s="12"/>
      <c r="C373" s="12"/>
      <c r="D373" s="167"/>
      <c r="E373" s="182"/>
      <c r="F373" s="168"/>
      <c r="G373" s="168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>
      <c r="A374" s="12"/>
      <c r="B374" s="12"/>
      <c r="C374" s="12"/>
      <c r="D374" s="167"/>
      <c r="E374" s="182"/>
      <c r="F374" s="168"/>
      <c r="G374" s="168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>
      <c r="A375" s="12"/>
      <c r="B375" s="12"/>
      <c r="C375" s="12"/>
      <c r="D375" s="167"/>
      <c r="E375" s="182"/>
      <c r="F375" s="168"/>
      <c r="G375" s="168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>
      <c r="A376" s="12"/>
      <c r="B376" s="12"/>
      <c r="C376" s="12"/>
      <c r="D376" s="167"/>
      <c r="E376" s="182"/>
      <c r="F376" s="168"/>
      <c r="G376" s="168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>
      <c r="A377" s="12"/>
      <c r="B377" s="12"/>
      <c r="C377" s="12"/>
      <c r="D377" s="167"/>
      <c r="E377" s="182"/>
      <c r="F377" s="168"/>
      <c r="G377" s="168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>
      <c r="A378" s="12"/>
      <c r="B378" s="12"/>
      <c r="C378" s="12"/>
      <c r="D378" s="167"/>
      <c r="E378" s="182"/>
      <c r="F378" s="168"/>
      <c r="G378" s="168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>
      <c r="A379" s="12"/>
      <c r="B379" s="12"/>
      <c r="C379" s="12"/>
      <c r="D379" s="167"/>
      <c r="E379" s="182"/>
      <c r="F379" s="168"/>
      <c r="G379" s="168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>
      <c r="A380" s="12"/>
      <c r="B380" s="12"/>
      <c r="C380" s="12"/>
      <c r="D380" s="167"/>
      <c r="E380" s="182"/>
      <c r="F380" s="168"/>
      <c r="G380" s="168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>
      <c r="A381" s="12"/>
      <c r="B381" s="12"/>
      <c r="C381" s="12"/>
      <c r="D381" s="167"/>
      <c r="E381" s="182"/>
      <c r="F381" s="168"/>
      <c r="G381" s="168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>
      <c r="A382" s="12"/>
      <c r="B382" s="12"/>
      <c r="C382" s="12"/>
      <c r="D382" s="167"/>
      <c r="E382" s="182"/>
      <c r="F382" s="168"/>
      <c r="G382" s="168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>
      <c r="A383" s="12"/>
      <c r="B383" s="12"/>
      <c r="C383" s="12"/>
      <c r="D383" s="167"/>
      <c r="E383" s="182"/>
      <c r="F383" s="168"/>
      <c r="G383" s="168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>
      <c r="A384" s="12"/>
      <c r="B384" s="12"/>
      <c r="C384" s="12"/>
      <c r="D384" s="167"/>
      <c r="E384" s="182"/>
      <c r="F384" s="168"/>
      <c r="G384" s="168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>
      <c r="A385" s="12"/>
      <c r="B385" s="12"/>
      <c r="C385" s="12"/>
      <c r="D385" s="167"/>
      <c r="E385" s="182"/>
      <c r="F385" s="168"/>
      <c r="G385" s="168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>
      <c r="A386" s="12"/>
      <c r="B386" s="12"/>
      <c r="C386" s="12"/>
      <c r="D386" s="167"/>
      <c r="E386" s="182"/>
      <c r="F386" s="168"/>
      <c r="G386" s="168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>
      <c r="A387" s="12"/>
      <c r="B387" s="12"/>
      <c r="C387" s="12"/>
      <c r="D387" s="167"/>
      <c r="E387" s="182"/>
      <c r="F387" s="168"/>
      <c r="G387" s="168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>
      <c r="A388" s="12"/>
      <c r="B388" s="12"/>
      <c r="C388" s="12"/>
      <c r="D388" s="167"/>
      <c r="E388" s="182"/>
      <c r="F388" s="168"/>
      <c r="G388" s="168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>
      <c r="A389" s="12"/>
      <c r="B389" s="12"/>
      <c r="C389" s="12"/>
      <c r="D389" s="167"/>
      <c r="E389" s="182"/>
      <c r="F389" s="168"/>
      <c r="G389" s="168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>
      <c r="A390" s="12"/>
      <c r="B390" s="12"/>
      <c r="C390" s="12"/>
      <c r="D390" s="167"/>
      <c r="E390" s="182"/>
      <c r="F390" s="168"/>
      <c r="G390" s="16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>
      <c r="A391" s="12"/>
      <c r="B391" s="12"/>
      <c r="C391" s="12"/>
      <c r="D391" s="167"/>
      <c r="E391" s="182"/>
      <c r="F391" s="168"/>
      <c r="G391" s="16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>
      <c r="A392" s="12"/>
      <c r="B392" s="12"/>
      <c r="C392" s="12"/>
      <c r="D392" s="167"/>
      <c r="E392" s="182"/>
      <c r="F392" s="168"/>
      <c r="G392" s="168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>
      <c r="A393" s="12"/>
      <c r="B393" s="12"/>
      <c r="C393" s="12"/>
      <c r="D393" s="167"/>
      <c r="E393" s="182"/>
      <c r="F393" s="168"/>
      <c r="G393" s="168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>
      <c r="A394" s="12"/>
      <c r="B394" s="12"/>
      <c r="C394" s="12"/>
      <c r="D394" s="167"/>
      <c r="E394" s="182"/>
      <c r="F394" s="168"/>
      <c r="G394" s="168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>
      <c r="A395" s="12"/>
      <c r="B395" s="12"/>
      <c r="C395" s="12"/>
      <c r="D395" s="167"/>
      <c r="E395" s="182"/>
      <c r="F395" s="168"/>
      <c r="G395" s="168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>
      <c r="A396" s="12"/>
      <c r="B396" s="12"/>
      <c r="C396" s="12"/>
      <c r="D396" s="167"/>
      <c r="E396" s="182"/>
      <c r="F396" s="168"/>
      <c r="G396" s="168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>
      <c r="A397" s="12"/>
      <c r="B397" s="12"/>
      <c r="C397" s="12"/>
      <c r="D397" s="167"/>
      <c r="E397" s="182"/>
      <c r="F397" s="168"/>
      <c r="G397" s="168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>
      <c r="A398" s="12"/>
      <c r="B398" s="12"/>
      <c r="C398" s="12"/>
      <c r="D398" s="167"/>
      <c r="E398" s="182"/>
      <c r="F398" s="168"/>
      <c r="G398" s="168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>
      <c r="A399" s="12"/>
      <c r="B399" s="12"/>
      <c r="C399" s="12"/>
      <c r="D399" s="167"/>
      <c r="E399" s="182"/>
      <c r="F399" s="168"/>
      <c r="G399" s="168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>
      <c r="A400" s="12"/>
      <c r="B400" s="12"/>
      <c r="C400" s="12"/>
      <c r="D400" s="167"/>
      <c r="E400" s="182"/>
      <c r="F400" s="168"/>
      <c r="G400" s="168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>
      <c r="A401" s="12"/>
      <c r="B401" s="12"/>
      <c r="C401" s="12"/>
      <c r="D401" s="167"/>
      <c r="E401" s="182"/>
      <c r="F401" s="168"/>
      <c r="G401" s="168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>
      <c r="A402" s="12"/>
      <c r="B402" s="12"/>
      <c r="C402" s="12"/>
      <c r="D402" s="167"/>
      <c r="E402" s="182"/>
      <c r="F402" s="168"/>
      <c r="G402" s="168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>
      <c r="A403" s="12"/>
      <c r="B403" s="12"/>
      <c r="C403" s="12"/>
      <c r="D403" s="167"/>
      <c r="E403" s="182"/>
      <c r="F403" s="168"/>
      <c r="G403" s="168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>
      <c r="A404" s="12"/>
      <c r="B404" s="12"/>
      <c r="C404" s="12"/>
      <c r="D404" s="167"/>
      <c r="E404" s="182"/>
      <c r="F404" s="168"/>
      <c r="G404" s="168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>
      <c r="A405" s="12"/>
      <c r="B405" s="12"/>
      <c r="C405" s="12"/>
      <c r="D405" s="167"/>
      <c r="E405" s="182"/>
      <c r="F405" s="168"/>
      <c r="G405" s="168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>
      <c r="A406" s="12"/>
      <c r="B406" s="12"/>
      <c r="C406" s="12"/>
      <c r="D406" s="167"/>
      <c r="E406" s="182"/>
      <c r="F406" s="168"/>
      <c r="G406" s="168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>
      <c r="A407" s="12"/>
      <c r="B407" s="12"/>
      <c r="C407" s="12"/>
      <c r="D407" s="167"/>
      <c r="E407" s="182"/>
      <c r="F407" s="168"/>
      <c r="G407" s="168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>
      <c r="A408" s="12"/>
      <c r="B408" s="12"/>
      <c r="C408" s="12"/>
      <c r="D408" s="167"/>
      <c r="E408" s="182"/>
      <c r="F408" s="168"/>
      <c r="G408" s="168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>
      <c r="A409" s="12"/>
      <c r="B409" s="12"/>
      <c r="C409" s="12"/>
      <c r="D409" s="167"/>
      <c r="E409" s="182"/>
      <c r="F409" s="168"/>
      <c r="G409" s="168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>
      <c r="A410" s="12"/>
      <c r="B410" s="12"/>
      <c r="C410" s="12"/>
      <c r="D410" s="167"/>
      <c r="E410" s="182"/>
      <c r="F410" s="168"/>
      <c r="G410" s="168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>
      <c r="A411" s="12"/>
      <c r="B411" s="12"/>
      <c r="C411" s="12"/>
      <c r="D411" s="167"/>
      <c r="E411" s="182"/>
      <c r="F411" s="168"/>
      <c r="G411" s="168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>
      <c r="A412" s="12"/>
      <c r="B412" s="12"/>
      <c r="C412" s="12"/>
      <c r="D412" s="167"/>
      <c r="E412" s="182"/>
      <c r="F412" s="168"/>
      <c r="G412" s="168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>
      <c r="A413" s="12"/>
      <c r="B413" s="12"/>
      <c r="C413" s="12"/>
      <c r="D413" s="167"/>
      <c r="E413" s="182"/>
      <c r="F413" s="168"/>
      <c r="G413" s="168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>
      <c r="A414" s="12"/>
      <c r="B414" s="12"/>
      <c r="C414" s="12"/>
      <c r="D414" s="167"/>
      <c r="E414" s="182"/>
      <c r="F414" s="168"/>
      <c r="G414" s="168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>
      <c r="A415" s="12"/>
      <c r="B415" s="12"/>
      <c r="C415" s="12"/>
      <c r="D415" s="167"/>
      <c r="E415" s="182"/>
      <c r="F415" s="168"/>
      <c r="G415" s="168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>
      <c r="A416" s="12"/>
      <c r="B416" s="12"/>
      <c r="C416" s="12"/>
      <c r="D416" s="167"/>
      <c r="E416" s="182"/>
      <c r="F416" s="168"/>
      <c r="G416" s="168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>
      <c r="A417" s="12"/>
      <c r="B417" s="12"/>
      <c r="C417" s="12"/>
      <c r="D417" s="167"/>
      <c r="E417" s="182"/>
      <c r="F417" s="168"/>
      <c r="G417" s="168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>
      <c r="A418" s="12"/>
      <c r="B418" s="12"/>
      <c r="C418" s="12"/>
      <c r="D418" s="167"/>
      <c r="E418" s="182"/>
      <c r="F418" s="168"/>
      <c r="G418" s="168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>
      <c r="A419" s="12"/>
      <c r="B419" s="12"/>
      <c r="C419" s="12"/>
      <c r="D419" s="167"/>
      <c r="E419" s="182"/>
      <c r="F419" s="168"/>
      <c r="G419" s="168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>
      <c r="A420" s="12"/>
      <c r="B420" s="12"/>
      <c r="C420" s="12"/>
      <c r="D420" s="167"/>
      <c r="E420" s="182"/>
      <c r="F420" s="168"/>
      <c r="G420" s="168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/>
    <row r="422" spans="1:26" ht="15.75" customHeight="1"/>
    <row r="423" spans="1:26" ht="15.75" customHeight="1"/>
    <row r="424" spans="1:26" ht="15.75" customHeight="1"/>
    <row r="425" spans="1:26" ht="15.75" customHeight="1"/>
    <row r="426" spans="1:26" ht="15.75" customHeight="1"/>
    <row r="427" spans="1:26" ht="15.75" customHeight="1"/>
    <row r="428" spans="1:26" ht="15.75" customHeight="1"/>
    <row r="429" spans="1:26" ht="15.75" customHeight="1"/>
    <row r="430" spans="1:26" ht="15.75" customHeight="1"/>
    <row r="431" spans="1:26" ht="15.75" customHeight="1"/>
    <row r="432" spans="1:26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4">
    <mergeCell ref="A220:F220"/>
    <mergeCell ref="A1:G1"/>
    <mergeCell ref="A2:B2"/>
    <mergeCell ref="C2:G2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24" activePane="bottomLeft" state="frozen"/>
      <selection pane="bottomLeft" activeCell="E5" sqref="E5:E49"/>
    </sheetView>
  </sheetViews>
  <sheetFormatPr defaultColWidth="14.44140625" defaultRowHeight="15" customHeight="1"/>
  <cols>
    <col min="1" max="1" width="40.6640625" customWidth="1"/>
    <col min="2" max="2" width="6.88671875" customWidth="1"/>
    <col min="3" max="3" width="7.33203125" customWidth="1"/>
    <col min="4" max="4" width="13.88671875" customWidth="1"/>
    <col min="5" max="5" width="14" customWidth="1"/>
    <col min="6" max="6" width="12.44140625" customWidth="1"/>
    <col min="7" max="8" width="9.109375" customWidth="1"/>
    <col min="9" max="26" width="8" customWidth="1"/>
  </cols>
  <sheetData>
    <row r="1" spans="1:26" ht="13.5" customHeight="1">
      <c r="A1" s="1" t="s">
        <v>2</v>
      </c>
      <c r="B1" s="363" t="s">
        <v>3</v>
      </c>
      <c r="C1" s="364"/>
      <c r="D1" s="364"/>
      <c r="E1" s="364"/>
      <c r="F1" s="36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>
      <c r="A2" s="366" t="s">
        <v>15</v>
      </c>
      <c r="B2" s="367"/>
      <c r="C2" s="367"/>
      <c r="D2" s="367"/>
      <c r="E2" s="367"/>
      <c r="F2" s="36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2" customHeight="1">
      <c r="A4" s="36"/>
      <c r="B4" s="37"/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3</v>
      </c>
      <c r="B5" s="43"/>
      <c r="C5" s="44"/>
      <c r="D5" s="45"/>
      <c r="E5" s="307">
        <f>SUM(E7,E16,E31,E39,E43)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51"/>
      <c r="B6" s="52"/>
      <c r="C6" s="53"/>
      <c r="D6" s="54"/>
      <c r="E6" s="308"/>
      <c r="F6" s="5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58" t="s">
        <v>52</v>
      </c>
      <c r="B7" s="60"/>
      <c r="C7" s="62"/>
      <c r="D7" s="63"/>
      <c r="E7" s="309">
        <f>SUM(E8:E14)</f>
        <v>0</v>
      </c>
      <c r="F7" s="66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0.25" customHeight="1">
      <c r="A8" s="69" t="s">
        <v>59</v>
      </c>
      <c r="B8" s="71" t="s">
        <v>61</v>
      </c>
      <c r="C8" s="72">
        <v>1</v>
      </c>
      <c r="D8" s="73">
        <v>0</v>
      </c>
      <c r="E8" s="310">
        <f t="shared" ref="E8:E14" si="0">D8*C8</f>
        <v>0</v>
      </c>
      <c r="F8" s="75" t="s">
        <v>66</v>
      </c>
      <c r="G8" s="41"/>
      <c r="H8" s="76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2.5" customHeight="1">
      <c r="A9" s="77" t="s">
        <v>69</v>
      </c>
      <c r="B9" s="71" t="s">
        <v>61</v>
      </c>
      <c r="C9" s="72">
        <v>1</v>
      </c>
      <c r="D9" s="73">
        <v>0</v>
      </c>
      <c r="E9" s="310">
        <f t="shared" si="0"/>
        <v>0</v>
      </c>
      <c r="F9" s="7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7" customHeight="1">
      <c r="A10" s="69" t="s">
        <v>72</v>
      </c>
      <c r="B10" s="71" t="s">
        <v>61</v>
      </c>
      <c r="C10" s="72">
        <v>1</v>
      </c>
      <c r="D10" s="73">
        <v>0</v>
      </c>
      <c r="E10" s="310">
        <f t="shared" si="0"/>
        <v>0</v>
      </c>
      <c r="F10" s="75" t="s">
        <v>66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0.25" customHeight="1">
      <c r="A11" s="69" t="s">
        <v>74</v>
      </c>
      <c r="B11" s="71" t="s">
        <v>61</v>
      </c>
      <c r="C11" s="72">
        <v>1</v>
      </c>
      <c r="D11" s="73">
        <v>0</v>
      </c>
      <c r="E11" s="310">
        <f t="shared" si="0"/>
        <v>0</v>
      </c>
      <c r="F11" s="75" t="s">
        <v>66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0.25" customHeight="1">
      <c r="A12" s="69" t="s">
        <v>78</v>
      </c>
      <c r="B12" s="71" t="s">
        <v>61</v>
      </c>
      <c r="C12" s="72">
        <v>1</v>
      </c>
      <c r="D12" s="73">
        <v>0</v>
      </c>
      <c r="E12" s="310">
        <f t="shared" si="0"/>
        <v>0</v>
      </c>
      <c r="F12" s="75" t="s">
        <v>66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45" customHeight="1">
      <c r="A13" s="77" t="s">
        <v>81</v>
      </c>
      <c r="B13" s="71" t="s">
        <v>83</v>
      </c>
      <c r="C13" s="72">
        <v>1</v>
      </c>
      <c r="D13" s="74">
        <v>0</v>
      </c>
      <c r="E13" s="310">
        <f t="shared" si="0"/>
        <v>0</v>
      </c>
      <c r="F13" s="7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33.75" customHeight="1">
      <c r="A14" s="77" t="s">
        <v>85</v>
      </c>
      <c r="B14" s="71" t="s">
        <v>83</v>
      </c>
      <c r="C14" s="72">
        <v>2</v>
      </c>
      <c r="D14" s="74">
        <v>0</v>
      </c>
      <c r="E14" s="310">
        <f t="shared" si="0"/>
        <v>0</v>
      </c>
      <c r="F14" s="7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" customHeight="1">
      <c r="A15" s="69"/>
      <c r="B15" s="71"/>
      <c r="C15" s="72"/>
      <c r="D15" s="73"/>
      <c r="E15" s="311"/>
      <c r="F15" s="8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" customHeight="1">
      <c r="A16" s="81" t="s">
        <v>89</v>
      </c>
      <c r="B16" s="82"/>
      <c r="C16" s="83"/>
      <c r="D16" s="84"/>
      <c r="E16" s="309">
        <f>SUM(E17:E29)</f>
        <v>0</v>
      </c>
      <c r="F16" s="85" t="s">
        <v>43</v>
      </c>
      <c r="G16" s="41"/>
      <c r="H16" s="8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1.25" customHeight="1">
      <c r="A17" s="69" t="s">
        <v>92</v>
      </c>
      <c r="B17" s="71" t="s">
        <v>93</v>
      </c>
      <c r="C17" s="87">
        <v>3</v>
      </c>
      <c r="D17" s="74">
        <v>0</v>
      </c>
      <c r="E17" s="310">
        <f t="shared" ref="E17:E29" si="1">D17*C17</f>
        <v>0</v>
      </c>
      <c r="F17" s="8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1.25" customHeight="1">
      <c r="A18" s="69" t="s">
        <v>97</v>
      </c>
      <c r="B18" s="71" t="s">
        <v>93</v>
      </c>
      <c r="C18" s="87">
        <v>3</v>
      </c>
      <c r="D18" s="74">
        <v>0</v>
      </c>
      <c r="E18" s="310">
        <f t="shared" si="1"/>
        <v>0</v>
      </c>
      <c r="F18" s="8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69" t="s">
        <v>98</v>
      </c>
      <c r="B19" s="71" t="s">
        <v>93</v>
      </c>
      <c r="C19" s="87">
        <v>4</v>
      </c>
      <c r="D19" s="74">
        <v>0</v>
      </c>
      <c r="E19" s="310">
        <f t="shared" si="1"/>
        <v>0</v>
      </c>
      <c r="F19" s="8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69" t="s">
        <v>100</v>
      </c>
      <c r="B20" s="71" t="s">
        <v>93</v>
      </c>
      <c r="C20" s="87">
        <v>6</v>
      </c>
      <c r="D20" s="74">
        <v>0</v>
      </c>
      <c r="E20" s="310">
        <f t="shared" si="1"/>
        <v>0</v>
      </c>
      <c r="F20" s="8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9" t="s">
        <v>102</v>
      </c>
      <c r="B21" s="71" t="s">
        <v>93</v>
      </c>
      <c r="C21" s="87">
        <v>3</v>
      </c>
      <c r="D21" s="74">
        <v>0</v>
      </c>
      <c r="E21" s="310">
        <f t="shared" si="1"/>
        <v>0</v>
      </c>
      <c r="F21" s="8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1.25" customHeight="1">
      <c r="A22" s="69" t="s">
        <v>104</v>
      </c>
      <c r="B22" s="71" t="s">
        <v>93</v>
      </c>
      <c r="C22" s="87">
        <v>3</v>
      </c>
      <c r="D22" s="74">
        <v>0</v>
      </c>
      <c r="E22" s="310">
        <f t="shared" si="1"/>
        <v>0</v>
      </c>
      <c r="F22" s="8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1.25" customHeight="1">
      <c r="A23" s="69" t="s">
        <v>106</v>
      </c>
      <c r="B23" s="71" t="s">
        <v>93</v>
      </c>
      <c r="C23" s="87">
        <v>4</v>
      </c>
      <c r="D23" s="74">
        <v>0</v>
      </c>
      <c r="E23" s="310">
        <f t="shared" si="1"/>
        <v>0</v>
      </c>
      <c r="F23" s="8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1.25" customHeight="1">
      <c r="A24" s="69" t="s">
        <v>108</v>
      </c>
      <c r="B24" s="71" t="s">
        <v>93</v>
      </c>
      <c r="C24" s="87">
        <v>6</v>
      </c>
      <c r="D24" s="74">
        <v>0</v>
      </c>
      <c r="E24" s="310">
        <f t="shared" si="1"/>
        <v>0</v>
      </c>
      <c r="F24" s="8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7" t="s">
        <v>109</v>
      </c>
      <c r="B25" s="71" t="s">
        <v>61</v>
      </c>
      <c r="C25" s="72">
        <v>1</v>
      </c>
      <c r="D25" s="74">
        <v>0</v>
      </c>
      <c r="E25" s="310">
        <f t="shared" si="1"/>
        <v>0</v>
      </c>
      <c r="F25" s="7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7" t="s">
        <v>111</v>
      </c>
      <c r="B26" s="71" t="s">
        <v>61</v>
      </c>
      <c r="C26" s="72">
        <v>1</v>
      </c>
      <c r="D26" s="74">
        <v>0</v>
      </c>
      <c r="E26" s="310">
        <f t="shared" si="1"/>
        <v>0</v>
      </c>
      <c r="F26" s="75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7" t="s">
        <v>112</v>
      </c>
      <c r="B27" s="71" t="s">
        <v>61</v>
      </c>
      <c r="C27" s="72">
        <v>1</v>
      </c>
      <c r="D27" s="74">
        <v>0</v>
      </c>
      <c r="E27" s="310">
        <f t="shared" si="1"/>
        <v>0</v>
      </c>
      <c r="F27" s="7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4.5" customHeight="1">
      <c r="A28" s="77" t="s">
        <v>115</v>
      </c>
      <c r="B28" s="71" t="s">
        <v>61</v>
      </c>
      <c r="C28" s="72">
        <v>1</v>
      </c>
      <c r="D28" s="74">
        <v>0</v>
      </c>
      <c r="E28" s="310">
        <f t="shared" si="1"/>
        <v>0</v>
      </c>
      <c r="F28" s="75" t="s">
        <v>117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22.5" customHeight="1">
      <c r="A29" s="77" t="s">
        <v>120</v>
      </c>
      <c r="B29" s="71" t="s">
        <v>61</v>
      </c>
      <c r="C29" s="72">
        <v>1</v>
      </c>
      <c r="D29" s="74">
        <v>0</v>
      </c>
      <c r="E29" s="310">
        <f t="shared" si="1"/>
        <v>0</v>
      </c>
      <c r="F29" s="75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" customHeight="1">
      <c r="A30" s="69"/>
      <c r="B30" s="71"/>
      <c r="C30" s="72"/>
      <c r="D30" s="73"/>
      <c r="E30" s="311"/>
      <c r="F30" s="8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" customHeight="1">
      <c r="A31" s="81" t="s">
        <v>126</v>
      </c>
      <c r="B31" s="82"/>
      <c r="C31" s="83"/>
      <c r="D31" s="84"/>
      <c r="E31" s="309">
        <f>SUM(E32:E37)</f>
        <v>0</v>
      </c>
      <c r="F31" s="85" t="s">
        <v>43</v>
      </c>
      <c r="G31" s="41"/>
      <c r="H31" s="76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69" t="s">
        <v>129</v>
      </c>
      <c r="B32" s="71" t="s">
        <v>61</v>
      </c>
      <c r="C32" s="72">
        <v>2</v>
      </c>
      <c r="D32" s="74">
        <v>0</v>
      </c>
      <c r="E32" s="310">
        <f t="shared" ref="E32:E37" si="2">D32*C32</f>
        <v>0</v>
      </c>
      <c r="F32" s="7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69" t="s">
        <v>132</v>
      </c>
      <c r="B33" s="71" t="s">
        <v>93</v>
      </c>
      <c r="C33" s="87">
        <v>12</v>
      </c>
      <c r="D33" s="74">
        <v>0</v>
      </c>
      <c r="E33" s="310">
        <f t="shared" si="2"/>
        <v>0</v>
      </c>
      <c r="F33" s="88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69" t="s">
        <v>133</v>
      </c>
      <c r="B34" s="71" t="s">
        <v>93</v>
      </c>
      <c r="C34" s="87">
        <v>38</v>
      </c>
      <c r="D34" s="74">
        <v>0</v>
      </c>
      <c r="E34" s="310">
        <f t="shared" si="2"/>
        <v>0</v>
      </c>
      <c r="F34" s="88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69" t="s">
        <v>134</v>
      </c>
      <c r="B35" s="71" t="s">
        <v>93</v>
      </c>
      <c r="C35" s="87">
        <v>11</v>
      </c>
      <c r="D35" s="74">
        <v>0</v>
      </c>
      <c r="E35" s="310">
        <f t="shared" si="2"/>
        <v>0</v>
      </c>
      <c r="F35" s="88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69" t="s">
        <v>138</v>
      </c>
      <c r="B36" s="71" t="s">
        <v>65</v>
      </c>
      <c r="C36" s="87">
        <v>16</v>
      </c>
      <c r="D36" s="74">
        <v>0</v>
      </c>
      <c r="E36" s="310">
        <f t="shared" si="2"/>
        <v>0</v>
      </c>
      <c r="F36" s="7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69" t="s">
        <v>143</v>
      </c>
      <c r="B37" s="71" t="s">
        <v>65</v>
      </c>
      <c r="C37" s="87">
        <v>10</v>
      </c>
      <c r="D37" s="74">
        <v>0</v>
      </c>
      <c r="E37" s="310">
        <f t="shared" si="2"/>
        <v>0</v>
      </c>
      <c r="F37" s="75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6"/>
      <c r="B38" s="71"/>
      <c r="C38" s="72"/>
      <c r="D38" s="73"/>
      <c r="E38" s="312"/>
      <c r="F38" s="8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81" t="s">
        <v>152</v>
      </c>
      <c r="B39" s="82"/>
      <c r="C39" s="83"/>
      <c r="D39" s="84"/>
      <c r="E39" s="309">
        <f>SUM(E40:E41)</f>
        <v>0</v>
      </c>
      <c r="F39" s="85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3.75" customHeight="1">
      <c r="A40" s="77" t="s">
        <v>155</v>
      </c>
      <c r="B40" s="121" t="s">
        <v>83</v>
      </c>
      <c r="C40" s="122">
        <v>1</v>
      </c>
      <c r="D40" s="123">
        <v>0</v>
      </c>
      <c r="E40" s="313">
        <f t="shared" ref="E40:E41" si="3">D40*C40</f>
        <v>0</v>
      </c>
      <c r="F40" s="75" t="s">
        <v>161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6" customHeight="1">
      <c r="A41" s="77" t="s">
        <v>163</v>
      </c>
      <c r="B41" s="71" t="s">
        <v>83</v>
      </c>
      <c r="C41" s="72">
        <v>1</v>
      </c>
      <c r="D41" s="74">
        <v>0</v>
      </c>
      <c r="E41" s="310">
        <f t="shared" si="3"/>
        <v>0</v>
      </c>
      <c r="F41" s="7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5" customHeight="1">
      <c r="A42" s="77"/>
      <c r="B42" s="71"/>
      <c r="C42" s="72"/>
      <c r="D42" s="73"/>
      <c r="E42" s="312"/>
      <c r="F42" s="75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81" t="s">
        <v>173</v>
      </c>
      <c r="B43" s="82"/>
      <c r="C43" s="83"/>
      <c r="D43" s="84"/>
      <c r="E43" s="314">
        <f>SUM(E44:E49)</f>
        <v>0</v>
      </c>
      <c r="F43" s="85" t="s">
        <v>43</v>
      </c>
      <c r="G43" s="41"/>
      <c r="H43" s="76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7" t="s">
        <v>181</v>
      </c>
      <c r="B44" s="71" t="s">
        <v>83</v>
      </c>
      <c r="C44" s="72">
        <v>1</v>
      </c>
      <c r="D44" s="74">
        <v>0</v>
      </c>
      <c r="E44" s="312">
        <f t="shared" ref="E44:E49" si="4">C44*D44</f>
        <v>0</v>
      </c>
      <c r="F44" s="8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7" t="s">
        <v>185</v>
      </c>
      <c r="B45" s="71" t="s">
        <v>95</v>
      </c>
      <c r="C45" s="72">
        <v>77</v>
      </c>
      <c r="D45" s="74">
        <v>0</v>
      </c>
      <c r="E45" s="312">
        <f t="shared" si="4"/>
        <v>0</v>
      </c>
      <c r="F45" s="8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22.5" customHeight="1">
      <c r="A46" s="77" t="s">
        <v>188</v>
      </c>
      <c r="B46" s="71" t="s">
        <v>95</v>
      </c>
      <c r="C46" s="72">
        <v>77</v>
      </c>
      <c r="D46" s="74">
        <v>0</v>
      </c>
      <c r="E46" s="312">
        <f t="shared" si="4"/>
        <v>0</v>
      </c>
      <c r="F46" s="8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7" t="s">
        <v>191</v>
      </c>
      <c r="B47" s="71" t="s">
        <v>83</v>
      </c>
      <c r="C47" s="72">
        <v>1</v>
      </c>
      <c r="D47" s="74">
        <v>0</v>
      </c>
      <c r="E47" s="312">
        <f t="shared" si="4"/>
        <v>0</v>
      </c>
      <c r="F47" s="8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7" t="s">
        <v>195</v>
      </c>
      <c r="B48" s="71" t="s">
        <v>83</v>
      </c>
      <c r="C48" s="72">
        <v>1</v>
      </c>
      <c r="D48" s="74">
        <v>0</v>
      </c>
      <c r="E48" s="312">
        <f t="shared" si="4"/>
        <v>0</v>
      </c>
      <c r="F48" s="8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3.25" customHeight="1">
      <c r="A49" s="131" t="s">
        <v>197</v>
      </c>
      <c r="B49" s="133" t="s">
        <v>83</v>
      </c>
      <c r="C49" s="134">
        <v>1</v>
      </c>
      <c r="D49" s="135">
        <v>0</v>
      </c>
      <c r="E49" s="315">
        <f t="shared" si="4"/>
        <v>0</v>
      </c>
      <c r="F49" s="137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38"/>
      <c r="B50" s="139"/>
      <c r="C50" s="140"/>
      <c r="D50" s="141"/>
      <c r="E50" s="141"/>
      <c r="F50" s="1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9.75" customHeight="1">
      <c r="A51" s="143" t="s">
        <v>204</v>
      </c>
      <c r="B51" s="144"/>
      <c r="C51" s="145"/>
      <c r="D51" s="146"/>
      <c r="E51" s="146"/>
      <c r="F51" s="145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26" ht="11.25" customHeight="1">
      <c r="A52" s="148"/>
      <c r="B52" s="149"/>
      <c r="C52" s="150"/>
      <c r="D52" s="151"/>
      <c r="E52" s="151"/>
      <c r="F52" s="15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8"/>
      <c r="B53" s="149"/>
      <c r="C53" s="150"/>
      <c r="D53" s="151"/>
      <c r="E53" s="151"/>
      <c r="F53" s="15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8"/>
      <c r="B54" s="149"/>
      <c r="C54" s="150"/>
      <c r="D54" s="151"/>
      <c r="E54" s="151"/>
      <c r="F54" s="15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8"/>
      <c r="B55" s="149"/>
      <c r="C55" s="150"/>
      <c r="D55" s="151"/>
      <c r="E55" s="151"/>
      <c r="F55" s="15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8"/>
      <c r="B56" s="149"/>
      <c r="C56" s="150"/>
      <c r="D56" s="151"/>
      <c r="E56" s="151"/>
      <c r="F56" s="15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8"/>
      <c r="B57" s="149"/>
      <c r="C57" s="150"/>
      <c r="D57" s="151"/>
      <c r="E57" s="151"/>
      <c r="F57" s="15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8"/>
      <c r="B58" s="149"/>
      <c r="C58" s="150"/>
      <c r="D58" s="151"/>
      <c r="E58" s="151"/>
      <c r="F58" s="15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8"/>
      <c r="B59" s="149"/>
      <c r="C59" s="150"/>
      <c r="D59" s="151"/>
      <c r="E59" s="151"/>
      <c r="F59" s="15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8"/>
      <c r="B60" s="149"/>
      <c r="C60" s="150"/>
      <c r="D60" s="151"/>
      <c r="E60" s="151"/>
      <c r="F60" s="15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8"/>
      <c r="B61" s="149"/>
      <c r="C61" s="150"/>
      <c r="D61" s="151"/>
      <c r="E61" s="151"/>
      <c r="F61" s="15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8"/>
      <c r="B62" s="149"/>
      <c r="C62" s="150"/>
      <c r="D62" s="151"/>
      <c r="E62" s="151"/>
      <c r="F62" s="15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8"/>
      <c r="B63" s="149"/>
      <c r="C63" s="150"/>
      <c r="D63" s="151"/>
      <c r="E63" s="151"/>
      <c r="F63" s="15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8"/>
      <c r="B64" s="149"/>
      <c r="C64" s="150"/>
      <c r="D64" s="151"/>
      <c r="E64" s="151"/>
      <c r="F64" s="15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8"/>
      <c r="B65" s="149"/>
      <c r="C65" s="150"/>
      <c r="D65" s="151"/>
      <c r="E65" s="151"/>
      <c r="F65" s="15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8"/>
      <c r="B66" s="149"/>
      <c r="C66" s="150"/>
      <c r="D66" s="151"/>
      <c r="E66" s="151"/>
      <c r="F66" s="15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8"/>
      <c r="B67" s="149"/>
      <c r="C67" s="150"/>
      <c r="D67" s="151"/>
      <c r="E67" s="151"/>
      <c r="F67" s="15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8"/>
      <c r="B68" s="149"/>
      <c r="C68" s="150"/>
      <c r="D68" s="151"/>
      <c r="E68" s="151"/>
      <c r="F68" s="15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8"/>
      <c r="B69" s="149"/>
      <c r="C69" s="150"/>
      <c r="D69" s="151"/>
      <c r="E69" s="151"/>
      <c r="F69" s="15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8"/>
      <c r="B70" s="149"/>
      <c r="C70" s="150"/>
      <c r="D70" s="151"/>
      <c r="E70" s="151"/>
      <c r="F70" s="15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8"/>
      <c r="B71" s="149"/>
      <c r="C71" s="150"/>
      <c r="D71" s="151"/>
      <c r="E71" s="151"/>
      <c r="F71" s="15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8"/>
      <c r="B72" s="149"/>
      <c r="C72" s="150"/>
      <c r="D72" s="151"/>
      <c r="E72" s="151"/>
      <c r="F72" s="152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8"/>
      <c r="B73" s="149"/>
      <c r="C73" s="150"/>
      <c r="D73" s="151"/>
      <c r="E73" s="151"/>
      <c r="F73" s="152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8"/>
      <c r="B74" s="149"/>
      <c r="C74" s="150"/>
      <c r="D74" s="151"/>
      <c r="E74" s="151"/>
      <c r="F74" s="152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8"/>
      <c r="B75" s="149"/>
      <c r="C75" s="150"/>
      <c r="D75" s="151"/>
      <c r="E75" s="151"/>
      <c r="F75" s="152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8"/>
      <c r="B76" s="149"/>
      <c r="C76" s="150"/>
      <c r="D76" s="151"/>
      <c r="E76" s="151"/>
      <c r="F76" s="152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8"/>
      <c r="B77" s="149"/>
      <c r="C77" s="150"/>
      <c r="D77" s="151"/>
      <c r="E77" s="151"/>
      <c r="F77" s="152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8"/>
      <c r="B78" s="149"/>
      <c r="C78" s="150"/>
      <c r="D78" s="151"/>
      <c r="E78" s="151"/>
      <c r="F78" s="152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8"/>
      <c r="B79" s="149"/>
      <c r="C79" s="150"/>
      <c r="D79" s="151"/>
      <c r="E79" s="151"/>
      <c r="F79" s="152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8"/>
      <c r="B80" s="149"/>
      <c r="C80" s="150"/>
      <c r="D80" s="151"/>
      <c r="E80" s="151"/>
      <c r="F80" s="152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8"/>
      <c r="B81" s="149"/>
      <c r="C81" s="150"/>
      <c r="D81" s="151"/>
      <c r="E81" s="151"/>
      <c r="F81" s="15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8"/>
      <c r="B82" s="149"/>
      <c r="C82" s="150"/>
      <c r="D82" s="151"/>
      <c r="E82" s="151"/>
      <c r="F82" s="15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8"/>
      <c r="B83" s="149"/>
      <c r="C83" s="150"/>
      <c r="D83" s="151"/>
      <c r="E83" s="151"/>
      <c r="F83" s="15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8"/>
      <c r="B84" s="149"/>
      <c r="C84" s="150"/>
      <c r="D84" s="151"/>
      <c r="E84" s="151"/>
      <c r="F84" s="15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8"/>
      <c r="B85" s="149"/>
      <c r="C85" s="150"/>
      <c r="D85" s="151"/>
      <c r="E85" s="151"/>
      <c r="F85" s="152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8"/>
      <c r="B86" s="149"/>
      <c r="C86" s="150"/>
      <c r="D86" s="151"/>
      <c r="E86" s="151"/>
      <c r="F86" s="15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8"/>
      <c r="B87" s="149"/>
      <c r="C87" s="150"/>
      <c r="D87" s="151"/>
      <c r="E87" s="151"/>
      <c r="F87" s="15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8"/>
      <c r="B88" s="149"/>
      <c r="C88" s="150"/>
      <c r="D88" s="151"/>
      <c r="E88" s="151"/>
      <c r="F88" s="15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8"/>
      <c r="B89" s="149"/>
      <c r="C89" s="150"/>
      <c r="D89" s="151"/>
      <c r="E89" s="151"/>
      <c r="F89" s="15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8"/>
      <c r="B90" s="149"/>
      <c r="C90" s="150"/>
      <c r="D90" s="151"/>
      <c r="E90" s="151"/>
      <c r="F90" s="15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8"/>
      <c r="B91" s="149"/>
      <c r="C91" s="150"/>
      <c r="D91" s="151"/>
      <c r="E91" s="151"/>
      <c r="F91" s="15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8"/>
      <c r="B92" s="149"/>
      <c r="C92" s="150"/>
      <c r="D92" s="151"/>
      <c r="E92" s="151"/>
      <c r="F92" s="15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8"/>
      <c r="B93" s="149"/>
      <c r="C93" s="150"/>
      <c r="D93" s="151"/>
      <c r="E93" s="151"/>
      <c r="F93" s="15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8"/>
      <c r="B94" s="149"/>
      <c r="C94" s="150"/>
      <c r="D94" s="151"/>
      <c r="E94" s="151"/>
      <c r="F94" s="15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8"/>
      <c r="B95" s="149"/>
      <c r="C95" s="150"/>
      <c r="D95" s="151"/>
      <c r="E95" s="151"/>
      <c r="F95" s="15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8"/>
      <c r="B96" s="149"/>
      <c r="C96" s="150"/>
      <c r="D96" s="151"/>
      <c r="E96" s="151"/>
      <c r="F96" s="15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8"/>
      <c r="B97" s="149"/>
      <c r="C97" s="150"/>
      <c r="D97" s="151"/>
      <c r="E97" s="151"/>
      <c r="F97" s="15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8"/>
      <c r="B98" s="149"/>
      <c r="C98" s="150"/>
      <c r="D98" s="151"/>
      <c r="E98" s="151"/>
      <c r="F98" s="15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8"/>
      <c r="B99" s="149"/>
      <c r="C99" s="150"/>
      <c r="D99" s="151"/>
      <c r="E99" s="151"/>
      <c r="F99" s="15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8"/>
      <c r="B100" s="149"/>
      <c r="C100" s="150"/>
      <c r="D100" s="151"/>
      <c r="E100" s="151"/>
      <c r="F100" s="152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8"/>
      <c r="B101" s="149"/>
      <c r="C101" s="150"/>
      <c r="D101" s="151"/>
      <c r="E101" s="151"/>
      <c r="F101" s="152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8"/>
      <c r="B102" s="149"/>
      <c r="C102" s="150"/>
      <c r="D102" s="151"/>
      <c r="E102" s="151"/>
      <c r="F102" s="152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8"/>
      <c r="B103" s="149"/>
      <c r="C103" s="150"/>
      <c r="D103" s="151"/>
      <c r="E103" s="151"/>
      <c r="F103" s="15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8"/>
      <c r="B104" s="149"/>
      <c r="C104" s="150"/>
      <c r="D104" s="151"/>
      <c r="E104" s="151"/>
      <c r="F104" s="15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8"/>
      <c r="B105" s="149"/>
      <c r="C105" s="150"/>
      <c r="D105" s="151"/>
      <c r="E105" s="151"/>
      <c r="F105" s="15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8"/>
      <c r="B106" s="149"/>
      <c r="C106" s="150"/>
      <c r="D106" s="151"/>
      <c r="E106" s="151"/>
      <c r="F106" s="15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8"/>
      <c r="B107" s="149"/>
      <c r="C107" s="150"/>
      <c r="D107" s="151"/>
      <c r="E107" s="151"/>
      <c r="F107" s="15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8"/>
      <c r="B108" s="149"/>
      <c r="C108" s="150"/>
      <c r="D108" s="151"/>
      <c r="E108" s="15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8"/>
      <c r="B109" s="149"/>
      <c r="C109" s="150"/>
      <c r="D109" s="151"/>
      <c r="E109" s="151"/>
      <c r="F109" s="15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8"/>
      <c r="B110" s="149"/>
      <c r="C110" s="150"/>
      <c r="D110" s="151"/>
      <c r="E110" s="151"/>
      <c r="F110" s="15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8"/>
      <c r="B111" s="149"/>
      <c r="C111" s="150"/>
      <c r="D111" s="151"/>
      <c r="E111" s="151"/>
      <c r="F111" s="15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8"/>
      <c r="B112" s="149"/>
      <c r="C112" s="150"/>
      <c r="D112" s="151"/>
      <c r="E112" s="151"/>
      <c r="F112" s="15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8"/>
      <c r="B113" s="149"/>
      <c r="C113" s="150"/>
      <c r="D113" s="151"/>
      <c r="E113" s="151"/>
      <c r="F113" s="15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8"/>
      <c r="B114" s="149"/>
      <c r="C114" s="150"/>
      <c r="D114" s="151"/>
      <c r="E114" s="151"/>
      <c r="F114" s="152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8"/>
      <c r="B115" s="149"/>
      <c r="C115" s="150"/>
      <c r="D115" s="151"/>
      <c r="E115" s="151"/>
      <c r="F115" s="15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8"/>
      <c r="B116" s="149"/>
      <c r="C116" s="150"/>
      <c r="D116" s="151"/>
      <c r="E116" s="151"/>
      <c r="F116" s="152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8"/>
      <c r="B117" s="149"/>
      <c r="C117" s="150"/>
      <c r="D117" s="151"/>
      <c r="E117" s="151"/>
      <c r="F117" s="15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8"/>
      <c r="B118" s="149"/>
      <c r="C118" s="150"/>
      <c r="D118" s="151"/>
      <c r="E118" s="151"/>
      <c r="F118" s="15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8"/>
      <c r="B119" s="149"/>
      <c r="C119" s="150"/>
      <c r="D119" s="151"/>
      <c r="E119" s="151"/>
      <c r="F119" s="15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8"/>
      <c r="B120" s="149"/>
      <c r="C120" s="150"/>
      <c r="D120" s="151"/>
      <c r="E120" s="151"/>
      <c r="F120" s="15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8"/>
      <c r="B121" s="149"/>
      <c r="C121" s="150"/>
      <c r="D121" s="151"/>
      <c r="E121" s="151"/>
      <c r="F121" s="15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8"/>
      <c r="B122" s="149"/>
      <c r="C122" s="150"/>
      <c r="D122" s="151"/>
      <c r="E122" s="151"/>
      <c r="F122" s="15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8"/>
      <c r="B123" s="149"/>
      <c r="C123" s="150"/>
      <c r="D123" s="151"/>
      <c r="E123" s="151"/>
      <c r="F123" s="15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8"/>
      <c r="B124" s="149"/>
      <c r="C124" s="150"/>
      <c r="D124" s="151"/>
      <c r="E124" s="151"/>
      <c r="F124" s="15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8"/>
      <c r="B125" s="149"/>
      <c r="C125" s="150"/>
      <c r="D125" s="151"/>
      <c r="E125" s="151"/>
      <c r="F125" s="15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8"/>
      <c r="B126" s="149"/>
      <c r="C126" s="150"/>
      <c r="D126" s="151"/>
      <c r="E126" s="151"/>
      <c r="F126" s="15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8"/>
      <c r="B127" s="149"/>
      <c r="C127" s="150"/>
      <c r="D127" s="151"/>
      <c r="E127" s="151"/>
      <c r="F127" s="15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8"/>
      <c r="B128" s="149"/>
      <c r="C128" s="150"/>
      <c r="D128" s="151"/>
      <c r="E128" s="151"/>
      <c r="F128" s="15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8"/>
      <c r="B129" s="149"/>
      <c r="C129" s="150"/>
      <c r="D129" s="151"/>
      <c r="E129" s="151"/>
      <c r="F129" s="15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8"/>
      <c r="B130" s="149"/>
      <c r="C130" s="150"/>
      <c r="D130" s="151"/>
      <c r="E130" s="151"/>
      <c r="F130" s="15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8"/>
      <c r="B131" s="149"/>
      <c r="C131" s="150"/>
      <c r="D131" s="151"/>
      <c r="E131" s="151"/>
      <c r="F131" s="15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8"/>
      <c r="B132" s="149"/>
      <c r="C132" s="150"/>
      <c r="D132" s="151"/>
      <c r="E132" s="151"/>
      <c r="F132" s="15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8"/>
      <c r="B133" s="149"/>
      <c r="C133" s="150"/>
      <c r="D133" s="151"/>
      <c r="E133" s="151"/>
      <c r="F133" s="15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8"/>
      <c r="B134" s="149"/>
      <c r="C134" s="150"/>
      <c r="D134" s="151"/>
      <c r="E134" s="151"/>
      <c r="F134" s="15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8"/>
      <c r="B135" s="149"/>
      <c r="C135" s="150"/>
      <c r="D135" s="151"/>
      <c r="E135" s="151"/>
      <c r="F135" s="15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8"/>
      <c r="B136" s="149"/>
      <c r="C136" s="150"/>
      <c r="D136" s="151"/>
      <c r="E136" s="151"/>
      <c r="F136" s="15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8"/>
      <c r="B137" s="149"/>
      <c r="C137" s="150"/>
      <c r="D137" s="151"/>
      <c r="E137" s="151"/>
      <c r="F137" s="15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8"/>
      <c r="B138" s="149"/>
      <c r="C138" s="150"/>
      <c r="D138" s="151"/>
      <c r="E138" s="151"/>
      <c r="F138" s="15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8"/>
      <c r="B139" s="149"/>
      <c r="C139" s="150"/>
      <c r="D139" s="151"/>
      <c r="E139" s="151"/>
      <c r="F139" s="15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8"/>
      <c r="B140" s="149"/>
      <c r="C140" s="150"/>
      <c r="D140" s="151"/>
      <c r="E140" s="151"/>
      <c r="F140" s="15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8"/>
      <c r="B141" s="149"/>
      <c r="C141" s="150"/>
      <c r="D141" s="151"/>
      <c r="E141" s="151"/>
      <c r="F141" s="15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8"/>
      <c r="B142" s="149"/>
      <c r="C142" s="150"/>
      <c r="D142" s="151"/>
      <c r="E142" s="151"/>
      <c r="F142" s="15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8"/>
      <c r="B143" s="149"/>
      <c r="C143" s="150"/>
      <c r="D143" s="151"/>
      <c r="E143" s="151"/>
      <c r="F143" s="15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8"/>
      <c r="B144" s="149"/>
      <c r="C144" s="150"/>
      <c r="D144" s="151"/>
      <c r="E144" s="151"/>
      <c r="F144" s="15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8"/>
      <c r="B145" s="149"/>
      <c r="C145" s="150"/>
      <c r="D145" s="151"/>
      <c r="E145" s="151"/>
      <c r="F145" s="15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8"/>
      <c r="B146" s="149"/>
      <c r="C146" s="150"/>
      <c r="D146" s="151"/>
      <c r="E146" s="151"/>
      <c r="F146" s="15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8"/>
      <c r="B147" s="149"/>
      <c r="C147" s="150"/>
      <c r="D147" s="151"/>
      <c r="E147" s="151"/>
      <c r="F147" s="15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8"/>
      <c r="B148" s="149"/>
      <c r="C148" s="150"/>
      <c r="D148" s="151"/>
      <c r="E148" s="151"/>
      <c r="F148" s="15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8"/>
      <c r="B149" s="149"/>
      <c r="C149" s="150"/>
      <c r="D149" s="151"/>
      <c r="E149" s="151"/>
      <c r="F149" s="15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8"/>
      <c r="B150" s="149"/>
      <c r="C150" s="150"/>
      <c r="D150" s="151"/>
      <c r="E150" s="151"/>
      <c r="F150" s="15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8"/>
      <c r="B151" s="149"/>
      <c r="C151" s="150"/>
      <c r="D151" s="151"/>
      <c r="E151" s="151"/>
      <c r="F151" s="15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8"/>
      <c r="B152" s="149"/>
      <c r="C152" s="150"/>
      <c r="D152" s="151"/>
      <c r="E152" s="151"/>
      <c r="F152" s="15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8"/>
      <c r="B153" s="149"/>
      <c r="C153" s="150"/>
      <c r="D153" s="151"/>
      <c r="E153" s="151"/>
      <c r="F153" s="15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8"/>
      <c r="B154" s="149"/>
      <c r="C154" s="150"/>
      <c r="D154" s="151"/>
      <c r="E154" s="151"/>
      <c r="F154" s="15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8"/>
      <c r="B155" s="149"/>
      <c r="C155" s="150"/>
      <c r="D155" s="151"/>
      <c r="E155" s="151"/>
      <c r="F155" s="15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8"/>
      <c r="B156" s="149"/>
      <c r="C156" s="150"/>
      <c r="D156" s="151"/>
      <c r="E156" s="151"/>
      <c r="F156" s="15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8"/>
      <c r="B157" s="149"/>
      <c r="C157" s="150"/>
      <c r="D157" s="151"/>
      <c r="E157" s="151"/>
      <c r="F157" s="15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8"/>
      <c r="B158" s="149"/>
      <c r="C158" s="150"/>
      <c r="D158" s="151"/>
      <c r="E158" s="151"/>
      <c r="F158" s="15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8"/>
      <c r="B159" s="149"/>
      <c r="C159" s="150"/>
      <c r="D159" s="151"/>
      <c r="E159" s="151"/>
      <c r="F159" s="15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8"/>
      <c r="B160" s="149"/>
      <c r="C160" s="150"/>
      <c r="D160" s="151"/>
      <c r="E160" s="151"/>
      <c r="F160" s="15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8"/>
      <c r="B161" s="149"/>
      <c r="C161" s="150"/>
      <c r="D161" s="151"/>
      <c r="E161" s="151"/>
      <c r="F161" s="15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8"/>
      <c r="B162" s="149"/>
      <c r="C162" s="150"/>
      <c r="D162" s="151"/>
      <c r="E162" s="151"/>
      <c r="F162" s="15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8"/>
      <c r="B163" s="149"/>
      <c r="C163" s="150"/>
      <c r="D163" s="151"/>
      <c r="E163" s="151"/>
      <c r="F163" s="15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8"/>
      <c r="B164" s="149"/>
      <c r="C164" s="150"/>
      <c r="D164" s="151"/>
      <c r="E164" s="151"/>
      <c r="F164" s="15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8"/>
      <c r="B165" s="149"/>
      <c r="C165" s="150"/>
      <c r="D165" s="151"/>
      <c r="E165" s="151"/>
      <c r="F165" s="15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8"/>
      <c r="B166" s="149"/>
      <c r="C166" s="150"/>
      <c r="D166" s="151"/>
      <c r="E166" s="151"/>
      <c r="F166" s="15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8"/>
      <c r="B167" s="149"/>
      <c r="C167" s="150"/>
      <c r="D167" s="151"/>
      <c r="E167" s="151"/>
      <c r="F167" s="15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8"/>
      <c r="B168" s="149"/>
      <c r="C168" s="150"/>
      <c r="D168" s="151"/>
      <c r="E168" s="151"/>
      <c r="F168" s="15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8"/>
      <c r="B169" s="149"/>
      <c r="C169" s="150"/>
      <c r="D169" s="151"/>
      <c r="E169" s="151"/>
      <c r="F169" s="15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8"/>
      <c r="B170" s="149"/>
      <c r="C170" s="150"/>
      <c r="D170" s="151"/>
      <c r="E170" s="151"/>
      <c r="F170" s="15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8"/>
      <c r="B171" s="149"/>
      <c r="C171" s="150"/>
      <c r="D171" s="151"/>
      <c r="E171" s="151"/>
      <c r="F171" s="15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8"/>
      <c r="B172" s="149"/>
      <c r="C172" s="150"/>
      <c r="D172" s="151"/>
      <c r="E172" s="151"/>
      <c r="F172" s="15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8"/>
      <c r="B173" s="149"/>
      <c r="C173" s="150"/>
      <c r="D173" s="151"/>
      <c r="E173" s="151"/>
      <c r="F173" s="15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8"/>
      <c r="B174" s="149"/>
      <c r="C174" s="150"/>
      <c r="D174" s="151"/>
      <c r="E174" s="151"/>
      <c r="F174" s="15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8"/>
      <c r="B175" s="149"/>
      <c r="C175" s="150"/>
      <c r="D175" s="151"/>
      <c r="E175" s="151"/>
      <c r="F175" s="15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8"/>
      <c r="B176" s="149"/>
      <c r="C176" s="150"/>
      <c r="D176" s="151"/>
      <c r="E176" s="151"/>
      <c r="F176" s="15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8"/>
      <c r="B177" s="149"/>
      <c r="C177" s="150"/>
      <c r="D177" s="151"/>
      <c r="E177" s="151"/>
      <c r="F177" s="15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8"/>
      <c r="B178" s="149"/>
      <c r="C178" s="150"/>
      <c r="D178" s="151"/>
      <c r="E178" s="151"/>
      <c r="F178" s="15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8"/>
      <c r="B179" s="149"/>
      <c r="C179" s="150"/>
      <c r="D179" s="151"/>
      <c r="E179" s="151"/>
      <c r="F179" s="15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8"/>
      <c r="B180" s="149"/>
      <c r="C180" s="150"/>
      <c r="D180" s="151"/>
      <c r="E180" s="151"/>
      <c r="F180" s="15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8"/>
      <c r="B181" s="149"/>
      <c r="C181" s="150"/>
      <c r="D181" s="151"/>
      <c r="E181" s="151"/>
      <c r="F181" s="15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8"/>
      <c r="B182" s="149"/>
      <c r="C182" s="150"/>
      <c r="D182" s="151"/>
      <c r="E182" s="151"/>
      <c r="F182" s="15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8"/>
      <c r="B183" s="149"/>
      <c r="C183" s="150"/>
      <c r="D183" s="151"/>
      <c r="E183" s="151"/>
      <c r="F183" s="15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8"/>
      <c r="B184" s="149"/>
      <c r="C184" s="150"/>
      <c r="D184" s="151"/>
      <c r="E184" s="151"/>
      <c r="F184" s="15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8"/>
      <c r="B185" s="149"/>
      <c r="C185" s="150"/>
      <c r="D185" s="151"/>
      <c r="E185" s="151"/>
      <c r="F185" s="15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8"/>
      <c r="B186" s="149"/>
      <c r="C186" s="150"/>
      <c r="D186" s="151"/>
      <c r="E186" s="151"/>
      <c r="F186" s="15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8"/>
      <c r="B187" s="149"/>
      <c r="C187" s="150"/>
      <c r="D187" s="151"/>
      <c r="E187" s="151"/>
      <c r="F187" s="15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8"/>
      <c r="B188" s="149"/>
      <c r="C188" s="150"/>
      <c r="D188" s="151"/>
      <c r="E188" s="151"/>
      <c r="F188" s="15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8"/>
      <c r="B189" s="149"/>
      <c r="C189" s="150"/>
      <c r="D189" s="151"/>
      <c r="E189" s="151"/>
      <c r="F189" s="15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8"/>
      <c r="B190" s="149"/>
      <c r="C190" s="150"/>
      <c r="D190" s="151"/>
      <c r="E190" s="151"/>
      <c r="F190" s="15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8"/>
      <c r="B191" s="149"/>
      <c r="C191" s="150"/>
      <c r="D191" s="151"/>
      <c r="E191" s="151"/>
      <c r="F191" s="15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8"/>
      <c r="B192" s="149"/>
      <c r="C192" s="150"/>
      <c r="D192" s="151"/>
      <c r="E192" s="151"/>
      <c r="F192" s="15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8"/>
      <c r="B193" s="149"/>
      <c r="C193" s="150"/>
      <c r="D193" s="151"/>
      <c r="E193" s="151"/>
      <c r="F193" s="15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8"/>
      <c r="B194" s="149"/>
      <c r="C194" s="150"/>
      <c r="D194" s="151"/>
      <c r="E194" s="151"/>
      <c r="F194" s="15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8"/>
      <c r="B195" s="149"/>
      <c r="C195" s="150"/>
      <c r="D195" s="151"/>
      <c r="E195" s="151"/>
      <c r="F195" s="15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8"/>
      <c r="B196" s="149"/>
      <c r="C196" s="150"/>
      <c r="D196" s="151"/>
      <c r="E196" s="151"/>
      <c r="F196" s="15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8"/>
      <c r="B197" s="149"/>
      <c r="C197" s="150"/>
      <c r="D197" s="151"/>
      <c r="E197" s="151"/>
      <c r="F197" s="15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8"/>
      <c r="B198" s="149"/>
      <c r="C198" s="150"/>
      <c r="D198" s="151"/>
      <c r="E198" s="151"/>
      <c r="F198" s="15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8"/>
      <c r="B199" s="149"/>
      <c r="C199" s="150"/>
      <c r="D199" s="151"/>
      <c r="E199" s="151"/>
      <c r="F199" s="15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8"/>
      <c r="B200" s="149"/>
      <c r="C200" s="150"/>
      <c r="D200" s="151"/>
      <c r="E200" s="151"/>
      <c r="F200" s="15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8"/>
      <c r="B201" s="149"/>
      <c r="C201" s="150"/>
      <c r="D201" s="151"/>
      <c r="E201" s="151"/>
      <c r="F201" s="15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8"/>
      <c r="B202" s="149"/>
      <c r="C202" s="150"/>
      <c r="D202" s="151"/>
      <c r="E202" s="151"/>
      <c r="F202" s="15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8"/>
      <c r="B203" s="149"/>
      <c r="C203" s="150"/>
      <c r="D203" s="151"/>
      <c r="E203" s="151"/>
      <c r="F203" s="15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8"/>
      <c r="B204" s="149"/>
      <c r="C204" s="150"/>
      <c r="D204" s="151"/>
      <c r="E204" s="151"/>
      <c r="F204" s="15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8"/>
      <c r="B205" s="149"/>
      <c r="C205" s="150"/>
      <c r="D205" s="151"/>
      <c r="E205" s="151"/>
      <c r="F205" s="15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8"/>
      <c r="B206" s="149"/>
      <c r="C206" s="150"/>
      <c r="D206" s="151"/>
      <c r="E206" s="151"/>
      <c r="F206" s="15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8"/>
      <c r="B207" s="149"/>
      <c r="C207" s="150"/>
      <c r="D207" s="151"/>
      <c r="E207" s="151"/>
      <c r="F207" s="15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8"/>
      <c r="B208" s="149"/>
      <c r="C208" s="150"/>
      <c r="D208" s="151"/>
      <c r="E208" s="151"/>
      <c r="F208" s="15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8"/>
      <c r="B209" s="149"/>
      <c r="C209" s="150"/>
      <c r="D209" s="151"/>
      <c r="E209" s="151"/>
      <c r="F209" s="15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8"/>
      <c r="B210" s="149"/>
      <c r="C210" s="150"/>
      <c r="D210" s="151"/>
      <c r="E210" s="151"/>
      <c r="F210" s="15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8"/>
      <c r="B211" s="149"/>
      <c r="C211" s="150"/>
      <c r="D211" s="151"/>
      <c r="E211" s="151"/>
      <c r="F211" s="15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8"/>
      <c r="B212" s="149"/>
      <c r="C212" s="150"/>
      <c r="D212" s="151"/>
      <c r="E212" s="151"/>
      <c r="F212" s="15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8"/>
      <c r="B213" s="149"/>
      <c r="C213" s="150"/>
      <c r="D213" s="151"/>
      <c r="E213" s="151"/>
      <c r="F213" s="15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8"/>
      <c r="B214" s="149"/>
      <c r="C214" s="150"/>
      <c r="D214" s="151"/>
      <c r="E214" s="151"/>
      <c r="F214" s="15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8"/>
      <c r="B215" s="149"/>
      <c r="C215" s="150"/>
      <c r="D215" s="151"/>
      <c r="E215" s="151"/>
      <c r="F215" s="15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8"/>
      <c r="B216" s="149"/>
      <c r="C216" s="150"/>
      <c r="D216" s="151"/>
      <c r="E216" s="151"/>
      <c r="F216" s="15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8"/>
      <c r="B217" s="149"/>
      <c r="C217" s="150"/>
      <c r="D217" s="151"/>
      <c r="E217" s="151"/>
      <c r="F217" s="15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8"/>
      <c r="B218" s="149"/>
      <c r="C218" s="150"/>
      <c r="D218" s="151"/>
      <c r="E218" s="151"/>
      <c r="F218" s="15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8"/>
      <c r="B219" s="149"/>
      <c r="C219" s="150"/>
      <c r="D219" s="151"/>
      <c r="E219" s="151"/>
      <c r="F219" s="15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8"/>
      <c r="B220" s="149"/>
      <c r="C220" s="150"/>
      <c r="D220" s="151"/>
      <c r="E220" s="151"/>
      <c r="F220" s="15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8"/>
      <c r="B221" s="149"/>
      <c r="C221" s="150"/>
      <c r="D221" s="151"/>
      <c r="E221" s="151"/>
      <c r="F221" s="15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8"/>
      <c r="B222" s="149"/>
      <c r="C222" s="150"/>
      <c r="D222" s="151"/>
      <c r="E222" s="151"/>
      <c r="F222" s="15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8"/>
      <c r="B223" s="149"/>
      <c r="C223" s="150"/>
      <c r="D223" s="151"/>
      <c r="E223" s="151"/>
      <c r="F223" s="15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8"/>
      <c r="B224" s="149"/>
      <c r="C224" s="150"/>
      <c r="D224" s="151"/>
      <c r="E224" s="151"/>
      <c r="F224" s="15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8"/>
      <c r="B225" s="149"/>
      <c r="C225" s="150"/>
      <c r="D225" s="151"/>
      <c r="E225" s="151"/>
      <c r="F225" s="15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8"/>
      <c r="B226" s="149"/>
      <c r="C226" s="150"/>
      <c r="D226" s="151"/>
      <c r="E226" s="151"/>
      <c r="F226" s="15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8"/>
      <c r="B227" s="149"/>
      <c r="C227" s="150"/>
      <c r="D227" s="151"/>
      <c r="E227" s="151"/>
      <c r="F227" s="15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8"/>
      <c r="B228" s="149"/>
      <c r="C228" s="150"/>
      <c r="D228" s="151"/>
      <c r="E228" s="151"/>
      <c r="F228" s="15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8"/>
      <c r="B229" s="149"/>
      <c r="C229" s="150"/>
      <c r="D229" s="151"/>
      <c r="E229" s="151"/>
      <c r="F229" s="15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8"/>
      <c r="B230" s="149"/>
      <c r="C230" s="150"/>
      <c r="D230" s="151"/>
      <c r="E230" s="151"/>
      <c r="F230" s="15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8"/>
      <c r="B231" s="149"/>
      <c r="C231" s="150"/>
      <c r="D231" s="151"/>
      <c r="E231" s="151"/>
      <c r="F231" s="15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8"/>
      <c r="B232" s="149"/>
      <c r="C232" s="150"/>
      <c r="D232" s="151"/>
      <c r="E232" s="151"/>
      <c r="F232" s="15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8"/>
      <c r="B233" s="149"/>
      <c r="C233" s="150"/>
      <c r="D233" s="151"/>
      <c r="E233" s="151"/>
      <c r="F233" s="15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8"/>
      <c r="B234" s="149"/>
      <c r="C234" s="150"/>
      <c r="D234" s="151"/>
      <c r="E234" s="151"/>
      <c r="F234" s="15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8"/>
      <c r="B235" s="149"/>
      <c r="C235" s="150"/>
      <c r="D235" s="151"/>
      <c r="E235" s="151"/>
      <c r="F235" s="15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8"/>
      <c r="B236" s="149"/>
      <c r="C236" s="150"/>
      <c r="D236" s="151"/>
      <c r="E236" s="151"/>
      <c r="F236" s="15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8"/>
      <c r="B237" s="149"/>
      <c r="C237" s="150"/>
      <c r="D237" s="151"/>
      <c r="E237" s="151"/>
      <c r="F237" s="15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8"/>
      <c r="B238" s="149"/>
      <c r="C238" s="150"/>
      <c r="D238" s="151"/>
      <c r="E238" s="151"/>
      <c r="F238" s="15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8"/>
      <c r="B239" s="149"/>
      <c r="C239" s="150"/>
      <c r="D239" s="151"/>
      <c r="E239" s="151"/>
      <c r="F239" s="15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8"/>
      <c r="B240" s="149"/>
      <c r="C240" s="150"/>
      <c r="D240" s="151"/>
      <c r="E240" s="151"/>
      <c r="F240" s="15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8"/>
      <c r="B241" s="149"/>
      <c r="C241" s="150"/>
      <c r="D241" s="151"/>
      <c r="E241" s="151"/>
      <c r="F241" s="15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8"/>
      <c r="B242" s="149"/>
      <c r="C242" s="150"/>
      <c r="D242" s="151"/>
      <c r="E242" s="151"/>
      <c r="F242" s="15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8"/>
      <c r="B243" s="149"/>
      <c r="C243" s="150"/>
      <c r="D243" s="151"/>
      <c r="E243" s="151"/>
      <c r="F243" s="15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8"/>
      <c r="B244" s="149"/>
      <c r="C244" s="150"/>
      <c r="D244" s="151"/>
      <c r="E244" s="151"/>
      <c r="F244" s="15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8"/>
      <c r="B245" s="149"/>
      <c r="C245" s="150"/>
      <c r="D245" s="151"/>
      <c r="E245" s="151"/>
      <c r="F245" s="15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8"/>
      <c r="B246" s="149"/>
      <c r="C246" s="150"/>
      <c r="D246" s="151"/>
      <c r="E246" s="151"/>
      <c r="F246" s="15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8"/>
      <c r="B247" s="149"/>
      <c r="C247" s="150"/>
      <c r="D247" s="151"/>
      <c r="E247" s="151"/>
      <c r="F247" s="15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8"/>
      <c r="B248" s="149"/>
      <c r="C248" s="150"/>
      <c r="D248" s="151"/>
      <c r="E248" s="151"/>
      <c r="F248" s="15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8"/>
      <c r="B249" s="149"/>
      <c r="C249" s="150"/>
      <c r="D249" s="151"/>
      <c r="E249" s="151"/>
      <c r="F249" s="15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8"/>
      <c r="B250" s="149"/>
      <c r="C250" s="150"/>
      <c r="D250" s="151"/>
      <c r="E250" s="151"/>
      <c r="F250" s="15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8"/>
      <c r="B251" s="149"/>
      <c r="C251" s="150"/>
      <c r="D251" s="151"/>
      <c r="E251" s="151"/>
      <c r="F251" s="15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19" activePane="bottomLeft" state="frozen"/>
      <selection pane="bottomLeft" activeCell="E5" sqref="E5:E48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3.88671875" customWidth="1"/>
    <col min="5" max="5" width="14" customWidth="1"/>
    <col min="6" max="6" width="11.6640625" customWidth="1"/>
    <col min="7" max="26" width="8" customWidth="1"/>
  </cols>
  <sheetData>
    <row r="1" spans="1:26" ht="13.5" customHeight="1">
      <c r="A1" s="95" t="s">
        <v>2</v>
      </c>
      <c r="B1" s="369" t="s">
        <v>113</v>
      </c>
      <c r="C1" s="346"/>
      <c r="D1" s="346"/>
      <c r="E1" s="346"/>
      <c r="F1" s="34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4.25" customHeight="1">
      <c r="A2" s="370" t="s">
        <v>121</v>
      </c>
      <c r="B2" s="350"/>
      <c r="C2" s="350"/>
      <c r="D2" s="350"/>
      <c r="E2" s="350"/>
      <c r="F2" s="351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0.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9.75" customHeight="1">
      <c r="A4" s="41"/>
      <c r="B4" s="99"/>
      <c r="C4" s="100"/>
      <c r="D4" s="101"/>
      <c r="E4" s="101"/>
      <c r="F4" s="10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2.75" customHeight="1">
      <c r="A5" s="42" t="s">
        <v>130</v>
      </c>
      <c r="B5" s="103"/>
      <c r="C5" s="44"/>
      <c r="D5" s="45"/>
      <c r="E5" s="316">
        <f>SUM(E7,E10,E18,E23,E26,E35,E42)</f>
        <v>0</v>
      </c>
      <c r="F5" s="104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9.75" customHeight="1">
      <c r="A6" s="105"/>
      <c r="B6" s="106"/>
      <c r="C6" s="53"/>
      <c r="D6" s="54"/>
      <c r="E6" s="308"/>
      <c r="F6" s="56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07" t="s">
        <v>137</v>
      </c>
      <c r="B7" s="108"/>
      <c r="C7" s="109"/>
      <c r="D7" s="110"/>
      <c r="E7" s="309">
        <f>SUM(E8)</f>
        <v>0</v>
      </c>
      <c r="F7" s="111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2.5" customHeight="1">
      <c r="A8" s="112" t="s">
        <v>144</v>
      </c>
      <c r="B8" s="113" t="s">
        <v>61</v>
      </c>
      <c r="C8" s="114">
        <v>1</v>
      </c>
      <c r="D8" s="79">
        <v>0</v>
      </c>
      <c r="E8" s="311">
        <f>C8*D8</f>
        <v>0</v>
      </c>
      <c r="F8" s="115" t="s">
        <v>148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2" customHeight="1">
      <c r="A9" s="117"/>
      <c r="B9" s="113"/>
      <c r="C9" s="114"/>
      <c r="D9" s="79"/>
      <c r="E9" s="311"/>
      <c r="F9" s="11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7" t="s">
        <v>153</v>
      </c>
      <c r="B10" s="113"/>
      <c r="C10" s="114"/>
      <c r="D10" s="119"/>
      <c r="E10" s="309">
        <f>SUM(E11:E16)</f>
        <v>0</v>
      </c>
      <c r="F10" s="120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5.5" customHeight="1">
      <c r="A11" s="112" t="s">
        <v>154</v>
      </c>
      <c r="B11" s="113" t="s">
        <v>61</v>
      </c>
      <c r="C11" s="114">
        <v>1</v>
      </c>
      <c r="D11" s="79">
        <v>0</v>
      </c>
      <c r="E11" s="311">
        <f t="shared" ref="E11:E16" si="0">C11*D11</f>
        <v>0</v>
      </c>
      <c r="F11" s="11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26.25" customHeight="1">
      <c r="A12" s="112" t="s">
        <v>158</v>
      </c>
      <c r="B12" s="113" t="s">
        <v>61</v>
      </c>
      <c r="C12" s="114">
        <v>1</v>
      </c>
      <c r="D12" s="79">
        <v>0</v>
      </c>
      <c r="E12" s="311">
        <f t="shared" si="0"/>
        <v>0</v>
      </c>
      <c r="F12" s="11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37.5" customHeight="1">
      <c r="A13" s="112" t="s">
        <v>162</v>
      </c>
      <c r="B13" s="113" t="s">
        <v>61</v>
      </c>
      <c r="C13" s="114">
        <v>1</v>
      </c>
      <c r="D13" s="79">
        <v>0</v>
      </c>
      <c r="E13" s="311">
        <f t="shared" si="0"/>
        <v>0</v>
      </c>
      <c r="F13" s="11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1.25" customHeight="1">
      <c r="A14" s="112" t="s">
        <v>164</v>
      </c>
      <c r="B14" s="113" t="s">
        <v>61</v>
      </c>
      <c r="C14" s="114">
        <v>1</v>
      </c>
      <c r="D14" s="79">
        <v>0</v>
      </c>
      <c r="E14" s="311">
        <f t="shared" si="0"/>
        <v>0</v>
      </c>
      <c r="F14" s="11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2.5" customHeight="1">
      <c r="A15" s="112" t="s">
        <v>167</v>
      </c>
      <c r="B15" s="113" t="s">
        <v>61</v>
      </c>
      <c r="C15" s="114">
        <v>1</v>
      </c>
      <c r="D15" s="79">
        <v>0</v>
      </c>
      <c r="E15" s="311">
        <f t="shared" si="0"/>
        <v>0</v>
      </c>
      <c r="F15" s="115" t="s">
        <v>168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30" customHeight="1">
      <c r="A16" s="112" t="s">
        <v>170</v>
      </c>
      <c r="B16" s="113" t="s">
        <v>61</v>
      </c>
      <c r="C16" s="114">
        <v>4</v>
      </c>
      <c r="D16" s="79">
        <v>0</v>
      </c>
      <c r="E16" s="311">
        <f t="shared" si="0"/>
        <v>0</v>
      </c>
      <c r="F16" s="124" t="s">
        <v>172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3.5" customHeight="1">
      <c r="A17" s="125"/>
      <c r="B17" s="113"/>
      <c r="C17" s="114"/>
      <c r="D17" s="79"/>
      <c r="E17" s="311"/>
      <c r="F17" s="11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4" customHeight="1">
      <c r="A18" s="126" t="s">
        <v>178</v>
      </c>
      <c r="B18" s="113"/>
      <c r="C18" s="114"/>
      <c r="D18" s="119"/>
      <c r="E18" s="309">
        <f>SUM(E19:E21)</f>
        <v>0</v>
      </c>
      <c r="F18" s="120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112" t="s">
        <v>182</v>
      </c>
      <c r="B19" s="113" t="s">
        <v>93</v>
      </c>
      <c r="C19" s="127">
        <v>6</v>
      </c>
      <c r="D19" s="79">
        <v>0</v>
      </c>
      <c r="E19" s="311">
        <f t="shared" ref="E19:E21" si="1">C19*D19</f>
        <v>0</v>
      </c>
      <c r="F19" s="11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112" t="s">
        <v>184</v>
      </c>
      <c r="B20" s="113" t="s">
        <v>93</v>
      </c>
      <c r="C20" s="127">
        <v>20</v>
      </c>
      <c r="D20" s="79">
        <v>0</v>
      </c>
      <c r="E20" s="311">
        <f t="shared" si="1"/>
        <v>0</v>
      </c>
      <c r="F20" s="11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112" t="s">
        <v>187</v>
      </c>
      <c r="B21" s="113" t="s">
        <v>93</v>
      </c>
      <c r="C21" s="127">
        <v>10</v>
      </c>
      <c r="D21" s="79">
        <v>0</v>
      </c>
      <c r="E21" s="311">
        <f t="shared" si="1"/>
        <v>0</v>
      </c>
      <c r="F21" s="12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5" customHeight="1">
      <c r="A22" s="112"/>
      <c r="B22" s="113"/>
      <c r="C22" s="114"/>
      <c r="D22" s="129"/>
      <c r="E22" s="317"/>
      <c r="F22" s="13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24" customHeight="1">
      <c r="A23" s="126" t="s">
        <v>192</v>
      </c>
      <c r="B23" s="113"/>
      <c r="C23" s="114"/>
      <c r="D23" s="119"/>
      <c r="E23" s="309">
        <f>SUM(E24)</f>
        <v>0</v>
      </c>
      <c r="F23" s="120" t="s">
        <v>43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" customHeight="1">
      <c r="A24" s="112" t="s">
        <v>194</v>
      </c>
      <c r="B24" s="113" t="s">
        <v>93</v>
      </c>
      <c r="C24" s="127">
        <v>24</v>
      </c>
      <c r="D24" s="79">
        <v>0</v>
      </c>
      <c r="E24" s="311">
        <f>C24*D24</f>
        <v>0</v>
      </c>
      <c r="F24" s="12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32"/>
      <c r="B25" s="113"/>
      <c r="C25" s="114"/>
      <c r="D25" s="79"/>
      <c r="E25" s="311"/>
      <c r="F25" s="118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" customHeight="1">
      <c r="A26" s="117" t="s">
        <v>198</v>
      </c>
      <c r="B26" s="113"/>
      <c r="C26" s="114"/>
      <c r="D26" s="119"/>
      <c r="E26" s="309">
        <f>SUM(E27:E33)</f>
        <v>0</v>
      </c>
      <c r="F26" s="120" t="s">
        <v>43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112" t="s">
        <v>199</v>
      </c>
      <c r="B27" s="113" t="s">
        <v>61</v>
      </c>
      <c r="C27" s="114">
        <v>4</v>
      </c>
      <c r="D27" s="79">
        <v>0</v>
      </c>
      <c r="E27" s="311">
        <f t="shared" ref="E27:E33" si="2">C27*D27</f>
        <v>0</v>
      </c>
      <c r="F27" s="11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112" t="s">
        <v>202</v>
      </c>
      <c r="B28" s="113" t="s">
        <v>61</v>
      </c>
      <c r="C28" s="114">
        <v>1</v>
      </c>
      <c r="D28" s="79">
        <v>0</v>
      </c>
      <c r="E28" s="311">
        <f t="shared" si="2"/>
        <v>0</v>
      </c>
      <c r="F28" s="11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>
      <c r="A29" s="112" t="s">
        <v>206</v>
      </c>
      <c r="B29" s="113" t="s">
        <v>61</v>
      </c>
      <c r="C29" s="114">
        <v>2</v>
      </c>
      <c r="D29" s="79">
        <v>0</v>
      </c>
      <c r="E29" s="311">
        <f t="shared" si="2"/>
        <v>0</v>
      </c>
      <c r="F29" s="13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customHeight="1">
      <c r="A30" s="112" t="s">
        <v>207</v>
      </c>
      <c r="B30" s="113" t="s">
        <v>61</v>
      </c>
      <c r="C30" s="114">
        <v>1</v>
      </c>
      <c r="D30" s="79">
        <v>0</v>
      </c>
      <c r="E30" s="311">
        <f t="shared" si="2"/>
        <v>0</v>
      </c>
      <c r="F30" s="13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customHeight="1">
      <c r="A31" s="112" t="s">
        <v>209</v>
      </c>
      <c r="B31" s="113" t="s">
        <v>61</v>
      </c>
      <c r="C31" s="114">
        <v>1</v>
      </c>
      <c r="D31" s="79">
        <v>0</v>
      </c>
      <c r="E31" s="311">
        <f t="shared" si="2"/>
        <v>0</v>
      </c>
      <c r="F31" s="13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customHeight="1">
      <c r="A32" s="112" t="s">
        <v>212</v>
      </c>
      <c r="B32" s="113" t="s">
        <v>61</v>
      </c>
      <c r="C32" s="114">
        <v>1</v>
      </c>
      <c r="D32" s="79">
        <v>0</v>
      </c>
      <c r="E32" s="311">
        <f t="shared" si="2"/>
        <v>0</v>
      </c>
      <c r="F32" s="13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22.5" customHeight="1">
      <c r="A33" s="112" t="s">
        <v>213</v>
      </c>
      <c r="B33" s="113" t="s">
        <v>61</v>
      </c>
      <c r="C33" s="114">
        <v>1</v>
      </c>
      <c r="D33" s="79">
        <v>0</v>
      </c>
      <c r="E33" s="311">
        <f t="shared" si="2"/>
        <v>0</v>
      </c>
      <c r="F33" s="115" t="s">
        <v>216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5" customHeight="1">
      <c r="A34" s="112"/>
      <c r="B34" s="113"/>
      <c r="C34" s="114"/>
      <c r="D34" s="129"/>
      <c r="E34" s="317"/>
      <c r="F34" s="13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" customHeight="1">
      <c r="A35" s="117" t="s">
        <v>221</v>
      </c>
      <c r="B35" s="113"/>
      <c r="C35" s="114"/>
      <c r="D35" s="119"/>
      <c r="E35" s="309">
        <f>SUM(E36:E40)</f>
        <v>0</v>
      </c>
      <c r="F35" s="120" t="s">
        <v>43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12" t="s">
        <v>224</v>
      </c>
      <c r="B36" s="113" t="s">
        <v>83</v>
      </c>
      <c r="C36" s="114">
        <v>1</v>
      </c>
      <c r="D36" s="79">
        <v>0</v>
      </c>
      <c r="E36" s="311">
        <f t="shared" ref="E36:E39" si="3">C36*D36</f>
        <v>0</v>
      </c>
      <c r="F36" s="118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12" t="s">
        <v>229</v>
      </c>
      <c r="B37" s="113" t="s">
        <v>61</v>
      </c>
      <c r="C37" s="114">
        <v>2</v>
      </c>
      <c r="D37" s="79">
        <v>0</v>
      </c>
      <c r="E37" s="311">
        <f t="shared" si="3"/>
        <v>0</v>
      </c>
      <c r="F37" s="118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12" t="s">
        <v>202</v>
      </c>
      <c r="B38" s="113" t="s">
        <v>61</v>
      </c>
      <c r="C38" s="114">
        <v>2</v>
      </c>
      <c r="D38" s="79">
        <v>0</v>
      </c>
      <c r="E38" s="311">
        <f t="shared" si="3"/>
        <v>0</v>
      </c>
      <c r="F38" s="118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customHeight="1">
      <c r="A39" s="112" t="s">
        <v>233</v>
      </c>
      <c r="B39" s="113" t="s">
        <v>61</v>
      </c>
      <c r="C39" s="114">
        <v>1</v>
      </c>
      <c r="D39" s="79">
        <v>0</v>
      </c>
      <c r="E39" s="311">
        <f t="shared" si="3"/>
        <v>0</v>
      </c>
      <c r="F39" s="13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0.25" customHeight="1">
      <c r="A40" s="112" t="s">
        <v>236</v>
      </c>
      <c r="B40" s="113" t="s">
        <v>61</v>
      </c>
      <c r="C40" s="114">
        <v>1</v>
      </c>
      <c r="D40" s="79">
        <v>0</v>
      </c>
      <c r="E40" s="318" t="s">
        <v>237</v>
      </c>
      <c r="F40" s="124" t="s">
        <v>239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5" customHeight="1">
      <c r="A41" s="112"/>
      <c r="B41" s="113"/>
      <c r="C41" s="114"/>
      <c r="D41" s="129"/>
      <c r="E41" s="317"/>
      <c r="F41" s="130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" customHeight="1">
      <c r="A42" s="117" t="s">
        <v>242</v>
      </c>
      <c r="B42" s="113"/>
      <c r="C42" s="114"/>
      <c r="D42" s="119"/>
      <c r="E42" s="309">
        <f>SUM(E43:E48)</f>
        <v>0</v>
      </c>
      <c r="F42" s="120" t="s">
        <v>43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12" t="s">
        <v>181</v>
      </c>
      <c r="B43" s="113" t="s">
        <v>83</v>
      </c>
      <c r="C43" s="114">
        <v>1</v>
      </c>
      <c r="D43" s="79">
        <v>0</v>
      </c>
      <c r="E43" s="311">
        <f t="shared" ref="E43:E48" si="4">C43*D43</f>
        <v>0</v>
      </c>
      <c r="F43" s="118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22.5" customHeight="1">
      <c r="A44" s="112" t="s">
        <v>245</v>
      </c>
      <c r="B44" s="113" t="s">
        <v>95</v>
      </c>
      <c r="C44" s="114">
        <v>60</v>
      </c>
      <c r="D44" s="79">
        <v>0</v>
      </c>
      <c r="E44" s="311">
        <f t="shared" si="4"/>
        <v>0</v>
      </c>
      <c r="F44" s="118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12" t="s">
        <v>191</v>
      </c>
      <c r="B45" s="113" t="s">
        <v>83</v>
      </c>
      <c r="C45" s="114">
        <v>1</v>
      </c>
      <c r="D45" s="79">
        <v>0</v>
      </c>
      <c r="E45" s="311">
        <f t="shared" si="4"/>
        <v>0</v>
      </c>
      <c r="F45" s="11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12" t="s">
        <v>248</v>
      </c>
      <c r="B46" s="113" t="s">
        <v>83</v>
      </c>
      <c r="C46" s="114">
        <v>1</v>
      </c>
      <c r="D46" s="79">
        <v>0</v>
      </c>
      <c r="E46" s="311">
        <f t="shared" si="4"/>
        <v>0</v>
      </c>
      <c r="F46" s="118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12" t="s">
        <v>195</v>
      </c>
      <c r="B47" s="113" t="s">
        <v>83</v>
      </c>
      <c r="C47" s="114">
        <v>1</v>
      </c>
      <c r="D47" s="79">
        <v>0</v>
      </c>
      <c r="E47" s="311">
        <f t="shared" si="4"/>
        <v>0</v>
      </c>
      <c r="F47" s="118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23.25" customHeight="1">
      <c r="A48" s="153" t="s">
        <v>253</v>
      </c>
      <c r="B48" s="154" t="s">
        <v>83</v>
      </c>
      <c r="C48" s="155">
        <v>1</v>
      </c>
      <c r="D48" s="135">
        <v>0</v>
      </c>
      <c r="E48" s="319">
        <f t="shared" si="4"/>
        <v>0</v>
      </c>
      <c r="F48" s="156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3.75" customHeight="1">
      <c r="A49" s="157"/>
      <c r="B49" s="99"/>
      <c r="C49" s="100"/>
      <c r="D49" s="101"/>
      <c r="E49" s="10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9.75" customHeight="1">
      <c r="A50" s="147" t="s">
        <v>257</v>
      </c>
      <c r="B50" s="158"/>
      <c r="C50" s="159"/>
      <c r="D50" s="160"/>
      <c r="E50" s="160"/>
      <c r="F50" s="15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ht="11.25" customHeight="1">
      <c r="A51" s="41"/>
      <c r="B51" s="99"/>
      <c r="C51" s="100"/>
      <c r="D51" s="101"/>
      <c r="E51" s="101"/>
      <c r="F51" s="10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41"/>
      <c r="B52" s="99"/>
      <c r="C52" s="100"/>
      <c r="D52" s="101"/>
      <c r="E52" s="101"/>
      <c r="F52" s="10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41"/>
      <c r="B53" s="99"/>
      <c r="C53" s="100"/>
      <c r="D53" s="101"/>
      <c r="E53" s="101"/>
      <c r="F53" s="10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41"/>
      <c r="B54" s="99"/>
      <c r="C54" s="100"/>
      <c r="D54" s="101"/>
      <c r="E54" s="101"/>
      <c r="F54" s="10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41"/>
      <c r="B55" s="99"/>
      <c r="C55" s="100"/>
      <c r="D55" s="101"/>
      <c r="E55" s="101"/>
      <c r="F55" s="10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41"/>
      <c r="B56" s="99"/>
      <c r="C56" s="100"/>
      <c r="D56" s="101"/>
      <c r="E56" s="101"/>
      <c r="F56" s="10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41"/>
      <c r="B57" s="99"/>
      <c r="C57" s="100"/>
      <c r="D57" s="101"/>
      <c r="E57" s="101"/>
      <c r="F57" s="10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41"/>
      <c r="B58" s="99"/>
      <c r="C58" s="100"/>
      <c r="D58" s="101"/>
      <c r="E58" s="101"/>
      <c r="F58" s="10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41"/>
      <c r="B59" s="99"/>
      <c r="C59" s="100"/>
      <c r="D59" s="101"/>
      <c r="E59" s="101"/>
      <c r="F59" s="10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41"/>
      <c r="B60" s="99"/>
      <c r="C60" s="100"/>
      <c r="D60" s="101"/>
      <c r="E60" s="101"/>
      <c r="F60" s="10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41"/>
      <c r="B61" s="99"/>
      <c r="C61" s="100"/>
      <c r="D61" s="101"/>
      <c r="E61" s="101"/>
      <c r="F61" s="10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41"/>
      <c r="B62" s="99"/>
      <c r="C62" s="100"/>
      <c r="D62" s="101"/>
      <c r="E62" s="101"/>
      <c r="F62" s="10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41"/>
      <c r="B63" s="99"/>
      <c r="C63" s="100"/>
      <c r="D63" s="101"/>
      <c r="E63" s="101"/>
      <c r="F63" s="10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41"/>
      <c r="B64" s="99"/>
      <c r="C64" s="100"/>
      <c r="D64" s="101"/>
      <c r="E64" s="101"/>
      <c r="F64" s="10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41"/>
      <c r="B65" s="99"/>
      <c r="C65" s="100"/>
      <c r="D65" s="101"/>
      <c r="E65" s="101"/>
      <c r="F65" s="10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41"/>
      <c r="B66" s="99"/>
      <c r="C66" s="100"/>
      <c r="D66" s="101"/>
      <c r="E66" s="101"/>
      <c r="F66" s="10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41"/>
      <c r="B67" s="99"/>
      <c r="C67" s="100"/>
      <c r="D67" s="101"/>
      <c r="E67" s="101"/>
      <c r="F67" s="10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41"/>
      <c r="B68" s="99"/>
      <c r="C68" s="100"/>
      <c r="D68" s="101"/>
      <c r="E68" s="101"/>
      <c r="F68" s="10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41"/>
      <c r="B69" s="99"/>
      <c r="C69" s="100"/>
      <c r="D69" s="101"/>
      <c r="E69" s="101"/>
      <c r="F69" s="10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41"/>
      <c r="B70" s="99"/>
      <c r="C70" s="100"/>
      <c r="D70" s="101"/>
      <c r="E70" s="101"/>
      <c r="F70" s="10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41"/>
      <c r="B71" s="99"/>
      <c r="C71" s="100"/>
      <c r="D71" s="101"/>
      <c r="E71" s="101"/>
      <c r="F71" s="10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41"/>
      <c r="B72" s="99"/>
      <c r="C72" s="100"/>
      <c r="D72" s="101"/>
      <c r="E72" s="101"/>
      <c r="F72" s="102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41"/>
      <c r="B73" s="99"/>
      <c r="C73" s="100"/>
      <c r="D73" s="101"/>
      <c r="E73" s="101"/>
      <c r="F73" s="102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41"/>
      <c r="B74" s="99"/>
      <c r="C74" s="100"/>
      <c r="D74" s="101"/>
      <c r="E74" s="101"/>
      <c r="F74" s="102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41"/>
      <c r="B75" s="99"/>
      <c r="C75" s="100"/>
      <c r="D75" s="101"/>
      <c r="E75" s="101"/>
      <c r="F75" s="102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41"/>
      <c r="B76" s="99"/>
      <c r="C76" s="100"/>
      <c r="D76" s="101"/>
      <c r="E76" s="101"/>
      <c r="F76" s="102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41"/>
      <c r="B77" s="99"/>
      <c r="C77" s="100"/>
      <c r="D77" s="101"/>
      <c r="E77" s="101"/>
      <c r="F77" s="102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41"/>
      <c r="B78" s="99"/>
      <c r="C78" s="100"/>
      <c r="D78" s="101"/>
      <c r="E78" s="101"/>
      <c r="F78" s="102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41"/>
      <c r="B79" s="99"/>
      <c r="C79" s="100"/>
      <c r="D79" s="101"/>
      <c r="E79" s="101"/>
      <c r="F79" s="102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41"/>
      <c r="B80" s="99"/>
      <c r="C80" s="100"/>
      <c r="D80" s="101"/>
      <c r="E80" s="101"/>
      <c r="F80" s="102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41"/>
      <c r="B81" s="99"/>
      <c r="C81" s="100"/>
      <c r="D81" s="101"/>
      <c r="E81" s="101"/>
      <c r="F81" s="10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41"/>
      <c r="B82" s="99"/>
      <c r="C82" s="100"/>
      <c r="D82" s="101"/>
      <c r="E82" s="101"/>
      <c r="F82" s="10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41"/>
      <c r="B83" s="99"/>
      <c r="C83" s="100"/>
      <c r="D83" s="101"/>
      <c r="E83" s="101"/>
      <c r="F83" s="10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41"/>
      <c r="B84" s="99"/>
      <c r="C84" s="100"/>
      <c r="D84" s="101"/>
      <c r="E84" s="101"/>
      <c r="F84" s="10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41"/>
      <c r="B85" s="99"/>
      <c r="C85" s="100"/>
      <c r="D85" s="101"/>
      <c r="E85" s="101"/>
      <c r="F85" s="102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41"/>
      <c r="B86" s="99"/>
      <c r="C86" s="100"/>
      <c r="D86" s="101"/>
      <c r="E86" s="101"/>
      <c r="F86" s="10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41"/>
      <c r="B87" s="99"/>
      <c r="C87" s="100"/>
      <c r="D87" s="101"/>
      <c r="E87" s="101"/>
      <c r="F87" s="10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41"/>
      <c r="B88" s="99"/>
      <c r="C88" s="100"/>
      <c r="D88" s="101"/>
      <c r="E88" s="101"/>
      <c r="F88" s="10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41"/>
      <c r="B89" s="99"/>
      <c r="C89" s="100"/>
      <c r="D89" s="101"/>
      <c r="E89" s="101"/>
      <c r="F89" s="10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41"/>
      <c r="B90" s="99"/>
      <c r="C90" s="100"/>
      <c r="D90" s="101"/>
      <c r="E90" s="101"/>
      <c r="F90" s="10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41"/>
      <c r="B91" s="99"/>
      <c r="C91" s="100"/>
      <c r="D91" s="101"/>
      <c r="E91" s="101"/>
      <c r="F91" s="10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41"/>
      <c r="B92" s="99"/>
      <c r="C92" s="100"/>
      <c r="D92" s="101"/>
      <c r="E92" s="101"/>
      <c r="F92" s="10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41"/>
      <c r="B93" s="99"/>
      <c r="C93" s="100"/>
      <c r="D93" s="101"/>
      <c r="E93" s="101"/>
      <c r="F93" s="10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41"/>
      <c r="B94" s="99"/>
      <c r="C94" s="100"/>
      <c r="D94" s="101"/>
      <c r="E94" s="101"/>
      <c r="F94" s="10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41"/>
      <c r="B95" s="99"/>
      <c r="C95" s="100"/>
      <c r="D95" s="101"/>
      <c r="E95" s="101"/>
      <c r="F95" s="10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41"/>
      <c r="B96" s="99"/>
      <c r="C96" s="100"/>
      <c r="D96" s="101"/>
      <c r="E96" s="101"/>
      <c r="F96" s="10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41"/>
      <c r="B97" s="99"/>
      <c r="C97" s="100"/>
      <c r="D97" s="101"/>
      <c r="E97" s="101"/>
      <c r="F97" s="10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41"/>
      <c r="B98" s="99"/>
      <c r="C98" s="100"/>
      <c r="D98" s="101"/>
      <c r="E98" s="101"/>
      <c r="F98" s="10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41"/>
      <c r="B99" s="99"/>
      <c r="C99" s="100"/>
      <c r="D99" s="101"/>
      <c r="E99" s="101"/>
      <c r="F99" s="10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41"/>
      <c r="B100" s="99"/>
      <c r="C100" s="100"/>
      <c r="D100" s="101"/>
      <c r="E100" s="101"/>
      <c r="F100" s="102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41"/>
      <c r="B101" s="99"/>
      <c r="C101" s="100"/>
      <c r="D101" s="101"/>
      <c r="E101" s="101"/>
      <c r="F101" s="102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41"/>
      <c r="B102" s="99"/>
      <c r="C102" s="100"/>
      <c r="D102" s="101"/>
      <c r="E102" s="101"/>
      <c r="F102" s="102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41"/>
      <c r="B103" s="99"/>
      <c r="C103" s="100"/>
      <c r="D103" s="101"/>
      <c r="E103" s="101"/>
      <c r="F103" s="10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41"/>
      <c r="B104" s="99"/>
      <c r="C104" s="100"/>
      <c r="D104" s="101"/>
      <c r="E104" s="101"/>
      <c r="F104" s="10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41"/>
      <c r="B105" s="99"/>
      <c r="C105" s="100"/>
      <c r="D105" s="101"/>
      <c r="E105" s="101"/>
      <c r="F105" s="10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41"/>
      <c r="B106" s="99"/>
      <c r="C106" s="100"/>
      <c r="D106" s="101"/>
      <c r="E106" s="101"/>
      <c r="F106" s="10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41"/>
      <c r="B107" s="99"/>
      <c r="C107" s="100"/>
      <c r="D107" s="101"/>
      <c r="E107" s="101"/>
      <c r="F107" s="10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41"/>
      <c r="B108" s="99"/>
      <c r="C108" s="100"/>
      <c r="D108" s="101"/>
      <c r="E108" s="101"/>
      <c r="F108" s="10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41"/>
      <c r="B109" s="99"/>
      <c r="C109" s="100"/>
      <c r="D109" s="101"/>
      <c r="E109" s="101"/>
      <c r="F109" s="10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41"/>
      <c r="B110" s="99"/>
      <c r="C110" s="100"/>
      <c r="D110" s="101"/>
      <c r="E110" s="101"/>
      <c r="F110" s="10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41"/>
      <c r="B111" s="99"/>
      <c r="C111" s="100"/>
      <c r="D111" s="101"/>
      <c r="E111" s="101"/>
      <c r="F111" s="10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41"/>
      <c r="B112" s="99"/>
      <c r="C112" s="100"/>
      <c r="D112" s="101"/>
      <c r="E112" s="101"/>
      <c r="F112" s="10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41"/>
      <c r="B113" s="99"/>
      <c r="C113" s="100"/>
      <c r="D113" s="101"/>
      <c r="E113" s="101"/>
      <c r="F113" s="10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41"/>
      <c r="B114" s="99"/>
      <c r="C114" s="100"/>
      <c r="D114" s="101"/>
      <c r="E114" s="101"/>
      <c r="F114" s="102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41"/>
      <c r="B115" s="99"/>
      <c r="C115" s="100"/>
      <c r="D115" s="101"/>
      <c r="E115" s="101"/>
      <c r="F115" s="10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41"/>
      <c r="B116" s="99"/>
      <c r="C116" s="100"/>
      <c r="D116" s="101"/>
      <c r="E116" s="101"/>
      <c r="F116" s="102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41"/>
      <c r="B117" s="99"/>
      <c r="C117" s="100"/>
      <c r="D117" s="101"/>
      <c r="E117" s="101"/>
      <c r="F117" s="10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41"/>
      <c r="B118" s="99"/>
      <c r="C118" s="100"/>
      <c r="D118" s="101"/>
      <c r="E118" s="101"/>
      <c r="F118" s="10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41"/>
      <c r="B119" s="99"/>
      <c r="C119" s="100"/>
      <c r="D119" s="101"/>
      <c r="E119" s="101"/>
      <c r="F119" s="10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41"/>
      <c r="B120" s="99"/>
      <c r="C120" s="100"/>
      <c r="D120" s="101"/>
      <c r="E120" s="101"/>
      <c r="F120" s="10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41"/>
      <c r="B121" s="99"/>
      <c r="C121" s="100"/>
      <c r="D121" s="101"/>
      <c r="E121" s="101"/>
      <c r="F121" s="10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41"/>
      <c r="B122" s="99"/>
      <c r="C122" s="100"/>
      <c r="D122" s="101"/>
      <c r="E122" s="101"/>
      <c r="F122" s="10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41"/>
      <c r="B123" s="99"/>
      <c r="C123" s="100"/>
      <c r="D123" s="101"/>
      <c r="E123" s="101"/>
      <c r="F123" s="10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41"/>
      <c r="B124" s="99"/>
      <c r="C124" s="100"/>
      <c r="D124" s="101"/>
      <c r="E124" s="101"/>
      <c r="F124" s="10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41"/>
      <c r="B125" s="99"/>
      <c r="C125" s="100"/>
      <c r="D125" s="101"/>
      <c r="E125" s="101"/>
      <c r="F125" s="10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41"/>
      <c r="B126" s="99"/>
      <c r="C126" s="100"/>
      <c r="D126" s="101"/>
      <c r="E126" s="101"/>
      <c r="F126" s="10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41"/>
      <c r="B127" s="99"/>
      <c r="C127" s="100"/>
      <c r="D127" s="101"/>
      <c r="E127" s="101"/>
      <c r="F127" s="10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41"/>
      <c r="B128" s="99"/>
      <c r="C128" s="100"/>
      <c r="D128" s="101"/>
      <c r="E128" s="101"/>
      <c r="F128" s="10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41"/>
      <c r="B129" s="99"/>
      <c r="C129" s="100"/>
      <c r="D129" s="101"/>
      <c r="E129" s="101"/>
      <c r="F129" s="10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41"/>
      <c r="B130" s="99"/>
      <c r="C130" s="100"/>
      <c r="D130" s="101"/>
      <c r="E130" s="101"/>
      <c r="F130" s="10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41"/>
      <c r="B131" s="99"/>
      <c r="C131" s="100"/>
      <c r="D131" s="101"/>
      <c r="E131" s="101"/>
      <c r="F131" s="10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41"/>
      <c r="B132" s="99"/>
      <c r="C132" s="100"/>
      <c r="D132" s="101"/>
      <c r="E132" s="101"/>
      <c r="F132" s="10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41"/>
      <c r="B133" s="99"/>
      <c r="C133" s="100"/>
      <c r="D133" s="101"/>
      <c r="E133" s="101"/>
      <c r="F133" s="10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41"/>
      <c r="B134" s="99"/>
      <c r="C134" s="100"/>
      <c r="D134" s="101"/>
      <c r="E134" s="101"/>
      <c r="F134" s="10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41"/>
      <c r="B135" s="99"/>
      <c r="C135" s="100"/>
      <c r="D135" s="101"/>
      <c r="E135" s="101"/>
      <c r="F135" s="10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41"/>
      <c r="B136" s="99"/>
      <c r="C136" s="100"/>
      <c r="D136" s="101"/>
      <c r="E136" s="101"/>
      <c r="F136" s="10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41"/>
      <c r="B137" s="99"/>
      <c r="C137" s="100"/>
      <c r="D137" s="101"/>
      <c r="E137" s="101"/>
      <c r="F137" s="10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41"/>
      <c r="B138" s="99"/>
      <c r="C138" s="100"/>
      <c r="D138" s="101"/>
      <c r="E138" s="101"/>
      <c r="F138" s="10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41"/>
      <c r="B139" s="99"/>
      <c r="C139" s="100"/>
      <c r="D139" s="101"/>
      <c r="E139" s="101"/>
      <c r="F139" s="10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41"/>
      <c r="B140" s="99"/>
      <c r="C140" s="100"/>
      <c r="D140" s="101"/>
      <c r="E140" s="101"/>
      <c r="F140" s="10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41"/>
      <c r="B141" s="99"/>
      <c r="C141" s="100"/>
      <c r="D141" s="101"/>
      <c r="E141" s="101"/>
      <c r="F141" s="10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41"/>
      <c r="B142" s="99"/>
      <c r="C142" s="100"/>
      <c r="D142" s="101"/>
      <c r="E142" s="101"/>
      <c r="F142" s="10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41"/>
      <c r="B143" s="99"/>
      <c r="C143" s="100"/>
      <c r="D143" s="101"/>
      <c r="E143" s="101"/>
      <c r="F143" s="10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41"/>
      <c r="B144" s="99"/>
      <c r="C144" s="100"/>
      <c r="D144" s="101"/>
      <c r="E144" s="101"/>
      <c r="F144" s="10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41"/>
      <c r="B145" s="99"/>
      <c r="C145" s="100"/>
      <c r="D145" s="101"/>
      <c r="E145" s="101"/>
      <c r="F145" s="10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41"/>
      <c r="B146" s="99"/>
      <c r="C146" s="100"/>
      <c r="D146" s="101"/>
      <c r="E146" s="101"/>
      <c r="F146" s="10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41"/>
      <c r="B147" s="99"/>
      <c r="C147" s="100"/>
      <c r="D147" s="101"/>
      <c r="E147" s="101"/>
      <c r="F147" s="10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41"/>
      <c r="B148" s="99"/>
      <c r="C148" s="100"/>
      <c r="D148" s="101"/>
      <c r="E148" s="101"/>
      <c r="F148" s="10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41"/>
      <c r="B149" s="99"/>
      <c r="C149" s="100"/>
      <c r="D149" s="101"/>
      <c r="E149" s="101"/>
      <c r="F149" s="10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41"/>
      <c r="B150" s="99"/>
      <c r="C150" s="100"/>
      <c r="D150" s="101"/>
      <c r="E150" s="101"/>
      <c r="F150" s="10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41"/>
      <c r="B151" s="99"/>
      <c r="C151" s="100"/>
      <c r="D151" s="101"/>
      <c r="E151" s="101"/>
      <c r="F151" s="10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41"/>
      <c r="B152" s="99"/>
      <c r="C152" s="100"/>
      <c r="D152" s="101"/>
      <c r="E152" s="101"/>
      <c r="F152" s="10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41"/>
      <c r="B153" s="99"/>
      <c r="C153" s="100"/>
      <c r="D153" s="101"/>
      <c r="E153" s="101"/>
      <c r="F153" s="10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41"/>
      <c r="B154" s="99"/>
      <c r="C154" s="100"/>
      <c r="D154" s="101"/>
      <c r="E154" s="101"/>
      <c r="F154" s="10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41"/>
      <c r="B155" s="99"/>
      <c r="C155" s="100"/>
      <c r="D155" s="101"/>
      <c r="E155" s="101"/>
      <c r="F155" s="10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41"/>
      <c r="B156" s="99"/>
      <c r="C156" s="100"/>
      <c r="D156" s="101"/>
      <c r="E156" s="101"/>
      <c r="F156" s="10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41"/>
      <c r="B157" s="99"/>
      <c r="C157" s="100"/>
      <c r="D157" s="101"/>
      <c r="E157" s="101"/>
      <c r="F157" s="10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41"/>
      <c r="B158" s="99"/>
      <c r="C158" s="100"/>
      <c r="D158" s="101"/>
      <c r="E158" s="101"/>
      <c r="F158" s="10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41"/>
      <c r="B159" s="99"/>
      <c r="C159" s="100"/>
      <c r="D159" s="101"/>
      <c r="E159" s="101"/>
      <c r="F159" s="10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41"/>
      <c r="B160" s="99"/>
      <c r="C160" s="100"/>
      <c r="D160" s="101"/>
      <c r="E160" s="101"/>
      <c r="F160" s="10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41"/>
      <c r="B161" s="99"/>
      <c r="C161" s="100"/>
      <c r="D161" s="101"/>
      <c r="E161" s="101"/>
      <c r="F161" s="10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41"/>
      <c r="B162" s="99"/>
      <c r="C162" s="100"/>
      <c r="D162" s="101"/>
      <c r="E162" s="101"/>
      <c r="F162" s="10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41"/>
      <c r="B163" s="99"/>
      <c r="C163" s="100"/>
      <c r="D163" s="101"/>
      <c r="E163" s="101"/>
      <c r="F163" s="10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41"/>
      <c r="B164" s="99"/>
      <c r="C164" s="100"/>
      <c r="D164" s="101"/>
      <c r="E164" s="101"/>
      <c r="F164" s="10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41"/>
      <c r="B165" s="99"/>
      <c r="C165" s="100"/>
      <c r="D165" s="101"/>
      <c r="E165" s="101"/>
      <c r="F165" s="10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41"/>
      <c r="B166" s="99"/>
      <c r="C166" s="100"/>
      <c r="D166" s="101"/>
      <c r="E166" s="101"/>
      <c r="F166" s="10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41"/>
      <c r="B167" s="99"/>
      <c r="C167" s="100"/>
      <c r="D167" s="101"/>
      <c r="E167" s="101"/>
      <c r="F167" s="10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41"/>
      <c r="B168" s="99"/>
      <c r="C168" s="100"/>
      <c r="D168" s="101"/>
      <c r="E168" s="101"/>
      <c r="F168" s="10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41"/>
      <c r="B169" s="99"/>
      <c r="C169" s="100"/>
      <c r="D169" s="101"/>
      <c r="E169" s="101"/>
      <c r="F169" s="10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41"/>
      <c r="B170" s="99"/>
      <c r="C170" s="100"/>
      <c r="D170" s="101"/>
      <c r="E170" s="101"/>
      <c r="F170" s="10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41"/>
      <c r="B171" s="99"/>
      <c r="C171" s="100"/>
      <c r="D171" s="101"/>
      <c r="E171" s="101"/>
      <c r="F171" s="10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41"/>
      <c r="B172" s="99"/>
      <c r="C172" s="100"/>
      <c r="D172" s="101"/>
      <c r="E172" s="101"/>
      <c r="F172" s="10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41"/>
      <c r="B173" s="99"/>
      <c r="C173" s="100"/>
      <c r="D173" s="101"/>
      <c r="E173" s="101"/>
      <c r="F173" s="10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41"/>
      <c r="B174" s="99"/>
      <c r="C174" s="100"/>
      <c r="D174" s="101"/>
      <c r="E174" s="101"/>
      <c r="F174" s="10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41"/>
      <c r="B175" s="99"/>
      <c r="C175" s="100"/>
      <c r="D175" s="101"/>
      <c r="E175" s="101"/>
      <c r="F175" s="10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41"/>
      <c r="B176" s="99"/>
      <c r="C176" s="100"/>
      <c r="D176" s="101"/>
      <c r="E176" s="101"/>
      <c r="F176" s="10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41"/>
      <c r="B177" s="99"/>
      <c r="C177" s="100"/>
      <c r="D177" s="101"/>
      <c r="E177" s="101"/>
      <c r="F177" s="10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41"/>
      <c r="B178" s="99"/>
      <c r="C178" s="100"/>
      <c r="D178" s="101"/>
      <c r="E178" s="101"/>
      <c r="F178" s="10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41"/>
      <c r="B179" s="99"/>
      <c r="C179" s="100"/>
      <c r="D179" s="101"/>
      <c r="E179" s="101"/>
      <c r="F179" s="10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41"/>
      <c r="B180" s="99"/>
      <c r="C180" s="100"/>
      <c r="D180" s="101"/>
      <c r="E180" s="101"/>
      <c r="F180" s="10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41"/>
      <c r="B181" s="99"/>
      <c r="C181" s="100"/>
      <c r="D181" s="101"/>
      <c r="E181" s="101"/>
      <c r="F181" s="10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41"/>
      <c r="B182" s="99"/>
      <c r="C182" s="100"/>
      <c r="D182" s="101"/>
      <c r="E182" s="101"/>
      <c r="F182" s="10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41"/>
      <c r="B183" s="99"/>
      <c r="C183" s="100"/>
      <c r="D183" s="101"/>
      <c r="E183" s="101"/>
      <c r="F183" s="10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41"/>
      <c r="B184" s="99"/>
      <c r="C184" s="100"/>
      <c r="D184" s="101"/>
      <c r="E184" s="101"/>
      <c r="F184" s="10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41"/>
      <c r="B185" s="99"/>
      <c r="C185" s="100"/>
      <c r="D185" s="101"/>
      <c r="E185" s="101"/>
      <c r="F185" s="10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41"/>
      <c r="B186" s="99"/>
      <c r="C186" s="100"/>
      <c r="D186" s="101"/>
      <c r="E186" s="101"/>
      <c r="F186" s="10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41"/>
      <c r="B187" s="99"/>
      <c r="C187" s="100"/>
      <c r="D187" s="101"/>
      <c r="E187" s="101"/>
      <c r="F187" s="10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41"/>
      <c r="B188" s="99"/>
      <c r="C188" s="100"/>
      <c r="D188" s="101"/>
      <c r="E188" s="101"/>
      <c r="F188" s="10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41"/>
      <c r="B189" s="99"/>
      <c r="C189" s="100"/>
      <c r="D189" s="101"/>
      <c r="E189" s="101"/>
      <c r="F189" s="10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41"/>
      <c r="B190" s="99"/>
      <c r="C190" s="100"/>
      <c r="D190" s="101"/>
      <c r="E190" s="101"/>
      <c r="F190" s="10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41"/>
      <c r="B191" s="99"/>
      <c r="C191" s="100"/>
      <c r="D191" s="101"/>
      <c r="E191" s="101"/>
      <c r="F191" s="10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41"/>
      <c r="B192" s="99"/>
      <c r="C192" s="100"/>
      <c r="D192" s="101"/>
      <c r="E192" s="101"/>
      <c r="F192" s="10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41"/>
      <c r="B193" s="99"/>
      <c r="C193" s="100"/>
      <c r="D193" s="101"/>
      <c r="E193" s="101"/>
      <c r="F193" s="10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41"/>
      <c r="B194" s="99"/>
      <c r="C194" s="100"/>
      <c r="D194" s="101"/>
      <c r="E194" s="101"/>
      <c r="F194" s="10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41"/>
      <c r="B195" s="99"/>
      <c r="C195" s="100"/>
      <c r="D195" s="101"/>
      <c r="E195" s="101"/>
      <c r="F195" s="10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41"/>
      <c r="B196" s="99"/>
      <c r="C196" s="100"/>
      <c r="D196" s="101"/>
      <c r="E196" s="101"/>
      <c r="F196" s="10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41"/>
      <c r="B197" s="99"/>
      <c r="C197" s="100"/>
      <c r="D197" s="101"/>
      <c r="E197" s="101"/>
      <c r="F197" s="10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41"/>
      <c r="B198" s="99"/>
      <c r="C198" s="100"/>
      <c r="D198" s="101"/>
      <c r="E198" s="101"/>
      <c r="F198" s="10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41"/>
      <c r="B199" s="99"/>
      <c r="C199" s="100"/>
      <c r="D199" s="101"/>
      <c r="E199" s="101"/>
      <c r="F199" s="10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41"/>
      <c r="B200" s="99"/>
      <c r="C200" s="100"/>
      <c r="D200" s="101"/>
      <c r="E200" s="101"/>
      <c r="F200" s="10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41"/>
      <c r="B201" s="99"/>
      <c r="C201" s="100"/>
      <c r="D201" s="101"/>
      <c r="E201" s="101"/>
      <c r="F201" s="10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41"/>
      <c r="B202" s="99"/>
      <c r="C202" s="100"/>
      <c r="D202" s="101"/>
      <c r="E202" s="101"/>
      <c r="F202" s="10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41"/>
      <c r="B203" s="99"/>
      <c r="C203" s="100"/>
      <c r="D203" s="101"/>
      <c r="E203" s="101"/>
      <c r="F203" s="10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41"/>
      <c r="B204" s="99"/>
      <c r="C204" s="100"/>
      <c r="D204" s="101"/>
      <c r="E204" s="101"/>
      <c r="F204" s="10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41"/>
      <c r="B205" s="99"/>
      <c r="C205" s="100"/>
      <c r="D205" s="101"/>
      <c r="E205" s="101"/>
      <c r="F205" s="10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41"/>
      <c r="B206" s="99"/>
      <c r="C206" s="100"/>
      <c r="D206" s="101"/>
      <c r="E206" s="101"/>
      <c r="F206" s="10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41"/>
      <c r="B207" s="99"/>
      <c r="C207" s="100"/>
      <c r="D207" s="101"/>
      <c r="E207" s="101"/>
      <c r="F207" s="10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41"/>
      <c r="B208" s="99"/>
      <c r="C208" s="100"/>
      <c r="D208" s="101"/>
      <c r="E208" s="101"/>
      <c r="F208" s="10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41"/>
      <c r="B209" s="99"/>
      <c r="C209" s="100"/>
      <c r="D209" s="101"/>
      <c r="E209" s="101"/>
      <c r="F209" s="10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41"/>
      <c r="B210" s="99"/>
      <c r="C210" s="100"/>
      <c r="D210" s="101"/>
      <c r="E210" s="101"/>
      <c r="F210" s="10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41"/>
      <c r="B211" s="99"/>
      <c r="C211" s="100"/>
      <c r="D211" s="101"/>
      <c r="E211" s="101"/>
      <c r="F211" s="10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41"/>
      <c r="B212" s="99"/>
      <c r="C212" s="100"/>
      <c r="D212" s="101"/>
      <c r="E212" s="101"/>
      <c r="F212" s="10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41"/>
      <c r="B213" s="99"/>
      <c r="C213" s="100"/>
      <c r="D213" s="101"/>
      <c r="E213" s="101"/>
      <c r="F213" s="10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41"/>
      <c r="B214" s="99"/>
      <c r="C214" s="100"/>
      <c r="D214" s="101"/>
      <c r="E214" s="101"/>
      <c r="F214" s="10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41"/>
      <c r="B215" s="99"/>
      <c r="C215" s="100"/>
      <c r="D215" s="101"/>
      <c r="E215" s="101"/>
      <c r="F215" s="10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41"/>
      <c r="B216" s="99"/>
      <c r="C216" s="100"/>
      <c r="D216" s="101"/>
      <c r="E216" s="101"/>
      <c r="F216" s="10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41"/>
      <c r="B217" s="99"/>
      <c r="C217" s="100"/>
      <c r="D217" s="101"/>
      <c r="E217" s="101"/>
      <c r="F217" s="10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41"/>
      <c r="B218" s="99"/>
      <c r="C218" s="100"/>
      <c r="D218" s="101"/>
      <c r="E218" s="101"/>
      <c r="F218" s="10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41"/>
      <c r="B219" s="99"/>
      <c r="C219" s="100"/>
      <c r="D219" s="101"/>
      <c r="E219" s="101"/>
      <c r="F219" s="10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41"/>
      <c r="B220" s="99"/>
      <c r="C220" s="100"/>
      <c r="D220" s="101"/>
      <c r="E220" s="101"/>
      <c r="F220" s="10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41"/>
      <c r="B221" s="99"/>
      <c r="C221" s="100"/>
      <c r="D221" s="101"/>
      <c r="E221" s="101"/>
      <c r="F221" s="10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41"/>
      <c r="B222" s="99"/>
      <c r="C222" s="100"/>
      <c r="D222" s="101"/>
      <c r="E222" s="101"/>
      <c r="F222" s="10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41"/>
      <c r="B223" s="99"/>
      <c r="C223" s="100"/>
      <c r="D223" s="101"/>
      <c r="E223" s="101"/>
      <c r="F223" s="10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41"/>
      <c r="B224" s="99"/>
      <c r="C224" s="100"/>
      <c r="D224" s="101"/>
      <c r="E224" s="101"/>
      <c r="F224" s="10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41"/>
      <c r="B225" s="99"/>
      <c r="C225" s="100"/>
      <c r="D225" s="101"/>
      <c r="E225" s="101"/>
      <c r="F225" s="10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41"/>
      <c r="B226" s="99"/>
      <c r="C226" s="100"/>
      <c r="D226" s="101"/>
      <c r="E226" s="101"/>
      <c r="F226" s="10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41"/>
      <c r="B227" s="99"/>
      <c r="C227" s="100"/>
      <c r="D227" s="101"/>
      <c r="E227" s="101"/>
      <c r="F227" s="10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41"/>
      <c r="B228" s="99"/>
      <c r="C228" s="100"/>
      <c r="D228" s="101"/>
      <c r="E228" s="101"/>
      <c r="F228" s="10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41"/>
      <c r="B229" s="99"/>
      <c r="C229" s="100"/>
      <c r="D229" s="101"/>
      <c r="E229" s="101"/>
      <c r="F229" s="10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41"/>
      <c r="B230" s="99"/>
      <c r="C230" s="100"/>
      <c r="D230" s="101"/>
      <c r="E230" s="101"/>
      <c r="F230" s="10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41"/>
      <c r="B231" s="99"/>
      <c r="C231" s="100"/>
      <c r="D231" s="101"/>
      <c r="E231" s="101"/>
      <c r="F231" s="10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41"/>
      <c r="B232" s="99"/>
      <c r="C232" s="100"/>
      <c r="D232" s="101"/>
      <c r="E232" s="101"/>
      <c r="F232" s="10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41"/>
      <c r="B233" s="99"/>
      <c r="C233" s="100"/>
      <c r="D233" s="101"/>
      <c r="E233" s="101"/>
      <c r="F233" s="10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41"/>
      <c r="B234" s="99"/>
      <c r="C234" s="100"/>
      <c r="D234" s="101"/>
      <c r="E234" s="101"/>
      <c r="F234" s="10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41"/>
      <c r="B235" s="99"/>
      <c r="C235" s="100"/>
      <c r="D235" s="101"/>
      <c r="E235" s="101"/>
      <c r="F235" s="10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41"/>
      <c r="B236" s="99"/>
      <c r="C236" s="100"/>
      <c r="D236" s="101"/>
      <c r="E236" s="101"/>
      <c r="F236" s="10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41"/>
      <c r="B237" s="99"/>
      <c r="C237" s="100"/>
      <c r="D237" s="101"/>
      <c r="E237" s="101"/>
      <c r="F237" s="10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41"/>
      <c r="B238" s="99"/>
      <c r="C238" s="100"/>
      <c r="D238" s="101"/>
      <c r="E238" s="101"/>
      <c r="F238" s="10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41"/>
      <c r="B239" s="99"/>
      <c r="C239" s="100"/>
      <c r="D239" s="101"/>
      <c r="E239" s="101"/>
      <c r="F239" s="10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41"/>
      <c r="B240" s="99"/>
      <c r="C240" s="100"/>
      <c r="D240" s="101"/>
      <c r="E240" s="101"/>
      <c r="F240" s="10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41"/>
      <c r="B241" s="99"/>
      <c r="C241" s="100"/>
      <c r="D241" s="101"/>
      <c r="E241" s="101"/>
      <c r="F241" s="10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41"/>
      <c r="B242" s="99"/>
      <c r="C242" s="100"/>
      <c r="D242" s="101"/>
      <c r="E242" s="101"/>
      <c r="F242" s="10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41"/>
      <c r="B243" s="99"/>
      <c r="C243" s="100"/>
      <c r="D243" s="101"/>
      <c r="E243" s="101"/>
      <c r="F243" s="10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41"/>
      <c r="B244" s="99"/>
      <c r="C244" s="100"/>
      <c r="D244" s="101"/>
      <c r="E244" s="101"/>
      <c r="F244" s="10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41"/>
      <c r="B245" s="99"/>
      <c r="C245" s="100"/>
      <c r="D245" s="101"/>
      <c r="E245" s="101"/>
      <c r="F245" s="10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41"/>
      <c r="B246" s="99"/>
      <c r="C246" s="100"/>
      <c r="D246" s="101"/>
      <c r="E246" s="101"/>
      <c r="F246" s="10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41"/>
      <c r="B247" s="99"/>
      <c r="C247" s="100"/>
      <c r="D247" s="101"/>
      <c r="E247" s="101"/>
      <c r="F247" s="10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41"/>
      <c r="B248" s="99"/>
      <c r="C248" s="100"/>
      <c r="D248" s="101"/>
      <c r="E248" s="101"/>
      <c r="F248" s="10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41"/>
      <c r="B249" s="99"/>
      <c r="C249" s="100"/>
      <c r="D249" s="101"/>
      <c r="E249" s="101"/>
      <c r="F249" s="10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41"/>
      <c r="B250" s="99"/>
      <c r="C250" s="100"/>
      <c r="D250" s="101"/>
      <c r="E250" s="101"/>
      <c r="F250" s="10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-"Stavební úpravy záchranné stanice v Jinonicích" (karanténa)</oddHeader>
    <oddFooter>&amp;CStránka &amp;P 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pane ySplit="3" topLeftCell="A27" activePane="bottomLeft" state="frozen"/>
      <selection pane="bottomLeft" activeCell="D4" sqref="D4:D59"/>
    </sheetView>
  </sheetViews>
  <sheetFormatPr defaultColWidth="14.44140625" defaultRowHeight="15" customHeight="1"/>
  <cols>
    <col min="1" max="1" width="45.33203125" customWidth="1"/>
    <col min="2" max="2" width="9.109375" customWidth="1"/>
    <col min="3" max="3" width="8.109375" customWidth="1"/>
    <col min="4" max="4" width="15.109375" customWidth="1"/>
    <col min="5" max="5" width="16.44140625" customWidth="1"/>
    <col min="6" max="7" width="9.109375" customWidth="1"/>
    <col min="8" max="25" width="8" customWidth="1"/>
  </cols>
  <sheetData>
    <row r="1" spans="1:25" ht="12.75" customHeight="1">
      <c r="A1" s="345" t="s">
        <v>2</v>
      </c>
      <c r="B1" s="346"/>
      <c r="C1" s="346"/>
      <c r="D1" s="346"/>
      <c r="E1" s="347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30" customHeight="1">
      <c r="A2" s="371" t="s">
        <v>424</v>
      </c>
      <c r="B2" s="350"/>
      <c r="C2" s="350"/>
      <c r="D2" s="350"/>
      <c r="E2" s="35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30" customHeight="1">
      <c r="A3" s="169" t="s">
        <v>425</v>
      </c>
      <c r="B3" s="170" t="s">
        <v>16</v>
      </c>
      <c r="C3" s="170" t="s">
        <v>426</v>
      </c>
      <c r="D3" s="171" t="s">
        <v>427</v>
      </c>
      <c r="E3" s="172" t="s">
        <v>428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12.75" customHeight="1">
      <c r="A4" s="174" t="s">
        <v>429</v>
      </c>
      <c r="B4" s="175">
        <v>30</v>
      </c>
      <c r="C4" s="176" t="s">
        <v>95</v>
      </c>
      <c r="D4" s="320">
        <v>0</v>
      </c>
      <c r="E4" s="177">
        <f t="shared" ref="E4:E39" si="0">B4*D4</f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customHeight="1">
      <c r="A5" s="178" t="s">
        <v>430</v>
      </c>
      <c r="B5" s="179">
        <v>24.6</v>
      </c>
      <c r="C5" s="180" t="s">
        <v>95</v>
      </c>
      <c r="D5" s="321">
        <v>0</v>
      </c>
      <c r="E5" s="181">
        <f t="shared" si="0"/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 customHeight="1">
      <c r="A6" s="178" t="s">
        <v>431</v>
      </c>
      <c r="B6" s="179">
        <v>2</v>
      </c>
      <c r="C6" s="180" t="s">
        <v>61</v>
      </c>
      <c r="D6" s="321">
        <v>0</v>
      </c>
      <c r="E6" s="181">
        <f t="shared" si="0"/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 customHeight="1">
      <c r="A7" s="178" t="s">
        <v>432</v>
      </c>
      <c r="B7" s="179">
        <v>2</v>
      </c>
      <c r="C7" s="180" t="s">
        <v>61</v>
      </c>
      <c r="D7" s="321">
        <v>0</v>
      </c>
      <c r="E7" s="181">
        <f t="shared" si="0"/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2.75" customHeight="1">
      <c r="A8" s="178" t="s">
        <v>433</v>
      </c>
      <c r="B8" s="179">
        <v>1</v>
      </c>
      <c r="C8" s="180" t="s">
        <v>61</v>
      </c>
      <c r="D8" s="321">
        <v>0</v>
      </c>
      <c r="E8" s="181">
        <f t="shared" si="0"/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 customHeight="1">
      <c r="A9" s="178" t="s">
        <v>434</v>
      </c>
      <c r="B9" s="179">
        <v>1</v>
      </c>
      <c r="C9" s="180" t="s">
        <v>61</v>
      </c>
      <c r="D9" s="321">
        <v>0</v>
      </c>
      <c r="E9" s="181">
        <f t="shared" si="0"/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 customHeight="1">
      <c r="A10" s="178" t="s">
        <v>435</v>
      </c>
      <c r="B10" s="179">
        <v>1</v>
      </c>
      <c r="C10" s="180" t="s">
        <v>61</v>
      </c>
      <c r="D10" s="321">
        <v>0</v>
      </c>
      <c r="E10" s="181">
        <f t="shared" si="0"/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 customHeight="1">
      <c r="A11" s="178" t="s">
        <v>436</v>
      </c>
      <c r="B11" s="179">
        <v>1</v>
      </c>
      <c r="C11" s="180" t="s">
        <v>61</v>
      </c>
      <c r="D11" s="321">
        <v>0</v>
      </c>
      <c r="E11" s="181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 customHeight="1">
      <c r="A12" s="178" t="s">
        <v>437</v>
      </c>
      <c r="B12" s="179">
        <v>1</v>
      </c>
      <c r="C12" s="180" t="s">
        <v>61</v>
      </c>
      <c r="D12" s="321">
        <v>0</v>
      </c>
      <c r="E12" s="181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 customHeight="1">
      <c r="A13" s="178" t="s">
        <v>438</v>
      </c>
      <c r="B13" s="179">
        <v>1</v>
      </c>
      <c r="C13" s="180" t="s">
        <v>61</v>
      </c>
      <c r="D13" s="321">
        <v>0</v>
      </c>
      <c r="E13" s="181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 customHeight="1">
      <c r="A14" s="178" t="s">
        <v>439</v>
      </c>
      <c r="B14" s="179">
        <v>1</v>
      </c>
      <c r="C14" s="180" t="s">
        <v>61</v>
      </c>
      <c r="D14" s="321">
        <v>0</v>
      </c>
      <c r="E14" s="181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 customHeight="1">
      <c r="A15" s="178" t="s">
        <v>440</v>
      </c>
      <c r="B15" s="179">
        <v>1</v>
      </c>
      <c r="C15" s="180" t="s">
        <v>61</v>
      </c>
      <c r="D15" s="321">
        <v>0</v>
      </c>
      <c r="E15" s="181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 customHeight="1">
      <c r="A16" s="178" t="s">
        <v>441</v>
      </c>
      <c r="B16" s="179">
        <v>1</v>
      </c>
      <c r="C16" s="180" t="s">
        <v>83</v>
      </c>
      <c r="D16" s="321">
        <v>0</v>
      </c>
      <c r="E16" s="181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78" t="s">
        <v>442</v>
      </c>
      <c r="B17" s="179">
        <v>1</v>
      </c>
      <c r="C17" s="180" t="s">
        <v>83</v>
      </c>
      <c r="D17" s="321">
        <v>0</v>
      </c>
      <c r="E17" s="181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78" t="s">
        <v>443</v>
      </c>
      <c r="B18" s="179">
        <v>1</v>
      </c>
      <c r="C18" s="180" t="s">
        <v>61</v>
      </c>
      <c r="D18" s="321">
        <v>0</v>
      </c>
      <c r="E18" s="181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78" t="s">
        <v>444</v>
      </c>
      <c r="B19" s="179">
        <v>1</v>
      </c>
      <c r="C19" s="180" t="s">
        <v>61</v>
      </c>
      <c r="D19" s="321">
        <v>0</v>
      </c>
      <c r="E19" s="181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78" t="s">
        <v>445</v>
      </c>
      <c r="B20" s="179">
        <v>1</v>
      </c>
      <c r="C20" s="180" t="s">
        <v>83</v>
      </c>
      <c r="D20" s="321">
        <v>0</v>
      </c>
      <c r="E20" s="181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78" t="s">
        <v>446</v>
      </c>
      <c r="B21" s="179">
        <v>1</v>
      </c>
      <c r="C21" s="180" t="s">
        <v>83</v>
      </c>
      <c r="D21" s="321">
        <v>0</v>
      </c>
      <c r="E21" s="181">
        <f t="shared" si="0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78" t="s">
        <v>447</v>
      </c>
      <c r="B22" s="179">
        <v>10</v>
      </c>
      <c r="C22" s="180" t="s">
        <v>95</v>
      </c>
      <c r="D22" s="321">
        <v>0</v>
      </c>
      <c r="E22" s="181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78" t="s">
        <v>448</v>
      </c>
      <c r="B23" s="179">
        <v>8.5</v>
      </c>
      <c r="C23" s="180" t="s">
        <v>95</v>
      </c>
      <c r="D23" s="321">
        <v>0</v>
      </c>
      <c r="E23" s="181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78" t="s">
        <v>449</v>
      </c>
      <c r="B24" s="179">
        <v>34</v>
      </c>
      <c r="C24" s="180" t="s">
        <v>95</v>
      </c>
      <c r="D24" s="321">
        <v>0</v>
      </c>
      <c r="E24" s="181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78" t="s">
        <v>450</v>
      </c>
      <c r="B25" s="179">
        <v>34</v>
      </c>
      <c r="C25" s="180" t="s">
        <v>95</v>
      </c>
      <c r="D25" s="321">
        <v>0</v>
      </c>
      <c r="E25" s="181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78" t="s">
        <v>451</v>
      </c>
      <c r="B26" s="179">
        <v>36</v>
      </c>
      <c r="C26" s="180" t="s">
        <v>95</v>
      </c>
      <c r="D26" s="321">
        <v>0</v>
      </c>
      <c r="E26" s="181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78" t="s">
        <v>452</v>
      </c>
      <c r="B27" s="179">
        <v>36</v>
      </c>
      <c r="C27" s="180" t="s">
        <v>95</v>
      </c>
      <c r="D27" s="321">
        <v>0</v>
      </c>
      <c r="E27" s="181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78" t="s">
        <v>453</v>
      </c>
      <c r="B28" s="179">
        <v>1</v>
      </c>
      <c r="C28" s="180" t="s">
        <v>83</v>
      </c>
      <c r="D28" s="321">
        <v>0</v>
      </c>
      <c r="E28" s="181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78" t="s">
        <v>454</v>
      </c>
      <c r="B29" s="179">
        <v>1</v>
      </c>
      <c r="C29" s="180" t="s">
        <v>83</v>
      </c>
      <c r="D29" s="321">
        <v>0</v>
      </c>
      <c r="E29" s="181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78" t="s">
        <v>455</v>
      </c>
      <c r="B30" s="179">
        <v>1</v>
      </c>
      <c r="C30" s="180" t="s">
        <v>83</v>
      </c>
      <c r="D30" s="321">
        <v>0</v>
      </c>
      <c r="E30" s="181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78" t="s">
        <v>456</v>
      </c>
      <c r="B31" s="179">
        <v>1</v>
      </c>
      <c r="C31" s="180" t="s">
        <v>83</v>
      </c>
      <c r="D31" s="321">
        <v>0</v>
      </c>
      <c r="E31" s="181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78" t="s">
        <v>458</v>
      </c>
      <c r="B32" s="179">
        <v>1</v>
      </c>
      <c r="C32" s="180" t="s">
        <v>83</v>
      </c>
      <c r="D32" s="321">
        <v>0</v>
      </c>
      <c r="E32" s="181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78" t="s">
        <v>460</v>
      </c>
      <c r="B33" s="179">
        <v>1</v>
      </c>
      <c r="C33" s="180" t="s">
        <v>83</v>
      </c>
      <c r="D33" s="321">
        <v>0</v>
      </c>
      <c r="E33" s="181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78" t="s">
        <v>461</v>
      </c>
      <c r="B34" s="179">
        <v>1</v>
      </c>
      <c r="C34" s="180" t="s">
        <v>83</v>
      </c>
      <c r="D34" s="321">
        <v>0</v>
      </c>
      <c r="E34" s="181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78" t="s">
        <v>462</v>
      </c>
      <c r="B35" s="179">
        <v>1</v>
      </c>
      <c r="C35" s="180" t="s">
        <v>83</v>
      </c>
      <c r="D35" s="321">
        <v>0</v>
      </c>
      <c r="E35" s="181">
        <f t="shared" si="0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78" t="s">
        <v>464</v>
      </c>
      <c r="B36" s="179">
        <v>1</v>
      </c>
      <c r="C36" s="180" t="s">
        <v>83</v>
      </c>
      <c r="D36" s="321">
        <v>0</v>
      </c>
      <c r="E36" s="181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78" t="s">
        <v>465</v>
      </c>
      <c r="B37" s="179">
        <v>1</v>
      </c>
      <c r="C37" s="180" t="s">
        <v>83</v>
      </c>
      <c r="D37" s="321">
        <v>0</v>
      </c>
      <c r="E37" s="181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78" t="s">
        <v>467</v>
      </c>
      <c r="B38" s="179">
        <v>1</v>
      </c>
      <c r="C38" s="180" t="s">
        <v>83</v>
      </c>
      <c r="D38" s="321">
        <v>0</v>
      </c>
      <c r="E38" s="181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78" t="s">
        <v>468</v>
      </c>
      <c r="B39" s="179">
        <v>1</v>
      </c>
      <c r="C39" s="180" t="s">
        <v>83</v>
      </c>
      <c r="D39" s="321">
        <v>0</v>
      </c>
      <c r="E39" s="181">
        <f t="shared" si="0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91" t="s">
        <v>470</v>
      </c>
      <c r="B40" s="179"/>
      <c r="C40" s="180"/>
      <c r="D40" s="321"/>
      <c r="E40" s="18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78" t="s">
        <v>472</v>
      </c>
      <c r="B41" s="179">
        <v>56</v>
      </c>
      <c r="C41" s="180" t="s">
        <v>95</v>
      </c>
      <c r="D41" s="321">
        <v>0</v>
      </c>
      <c r="E41" s="181">
        <f t="shared" ref="E41:E59" si="1">B41*D41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78" t="s">
        <v>473</v>
      </c>
      <c r="B42" s="179">
        <v>82.4</v>
      </c>
      <c r="C42" s="180" t="s">
        <v>65</v>
      </c>
      <c r="D42" s="321">
        <v>0</v>
      </c>
      <c r="E42" s="181">
        <f t="shared" si="1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78" t="s">
        <v>475</v>
      </c>
      <c r="B43" s="179">
        <v>1.56</v>
      </c>
      <c r="C43" s="180" t="s">
        <v>31</v>
      </c>
      <c r="D43" s="321">
        <v>0</v>
      </c>
      <c r="E43" s="181">
        <f t="shared" si="1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78" t="s">
        <v>477</v>
      </c>
      <c r="B44" s="179">
        <v>15.8</v>
      </c>
      <c r="C44" s="180" t="s">
        <v>31</v>
      </c>
      <c r="D44" s="321">
        <v>0</v>
      </c>
      <c r="E44" s="181">
        <f t="shared" si="1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78" t="s">
        <v>478</v>
      </c>
      <c r="B45" s="179">
        <v>3</v>
      </c>
      <c r="C45" s="180" t="s">
        <v>31</v>
      </c>
      <c r="D45" s="321">
        <v>0</v>
      </c>
      <c r="E45" s="181">
        <f t="shared" si="1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78" t="s">
        <v>480</v>
      </c>
      <c r="B46" s="179">
        <v>1.87</v>
      </c>
      <c r="C46" s="180" t="s">
        <v>31</v>
      </c>
      <c r="D46" s="321">
        <v>0</v>
      </c>
      <c r="E46" s="181">
        <f t="shared" si="1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78" t="s">
        <v>481</v>
      </c>
      <c r="B47" s="179">
        <v>12</v>
      </c>
      <c r="C47" s="180" t="s">
        <v>58</v>
      </c>
      <c r="D47" s="321">
        <v>0</v>
      </c>
      <c r="E47" s="181">
        <f t="shared" si="1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78" t="s">
        <v>483</v>
      </c>
      <c r="B48" s="179">
        <v>5.63</v>
      </c>
      <c r="C48" s="180" t="s">
        <v>31</v>
      </c>
      <c r="D48" s="321">
        <v>0</v>
      </c>
      <c r="E48" s="181">
        <f t="shared" si="1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78" t="s">
        <v>485</v>
      </c>
      <c r="B49" s="179">
        <v>9.35</v>
      </c>
      <c r="C49" s="180" t="s">
        <v>31</v>
      </c>
      <c r="D49" s="321">
        <v>0</v>
      </c>
      <c r="E49" s="181">
        <f t="shared" si="1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78" t="s">
        <v>487</v>
      </c>
      <c r="B50" s="179">
        <v>31.45</v>
      </c>
      <c r="C50" s="180" t="s">
        <v>58</v>
      </c>
      <c r="D50" s="321">
        <v>0</v>
      </c>
      <c r="E50" s="181">
        <f t="shared" si="1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78" t="s">
        <v>488</v>
      </c>
      <c r="B51" s="179">
        <v>31.45</v>
      </c>
      <c r="C51" s="180" t="s">
        <v>58</v>
      </c>
      <c r="D51" s="321">
        <v>0</v>
      </c>
      <c r="E51" s="181">
        <f t="shared" si="1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78" t="s">
        <v>489</v>
      </c>
      <c r="B52" s="179">
        <v>3.3</v>
      </c>
      <c r="C52" s="180" t="s">
        <v>58</v>
      </c>
      <c r="D52" s="321">
        <v>0</v>
      </c>
      <c r="E52" s="181">
        <f t="shared" si="1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78" t="s">
        <v>491</v>
      </c>
      <c r="B53" s="179">
        <v>13.15</v>
      </c>
      <c r="C53" s="180" t="s">
        <v>58</v>
      </c>
      <c r="D53" s="321">
        <v>0</v>
      </c>
      <c r="E53" s="181">
        <f t="shared" si="1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78" t="s">
        <v>493</v>
      </c>
      <c r="B54" s="179">
        <v>15</v>
      </c>
      <c r="C54" s="180" t="s">
        <v>58</v>
      </c>
      <c r="D54" s="321">
        <v>0</v>
      </c>
      <c r="E54" s="181">
        <f t="shared" si="1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78" t="s">
        <v>495</v>
      </c>
      <c r="B55" s="179">
        <v>3.92</v>
      </c>
      <c r="C55" s="180" t="s">
        <v>31</v>
      </c>
      <c r="D55" s="321">
        <v>0</v>
      </c>
      <c r="E55" s="181">
        <f t="shared" si="1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78" t="s">
        <v>497</v>
      </c>
      <c r="B56" s="179">
        <v>3.12</v>
      </c>
      <c r="C56" s="180" t="s">
        <v>31</v>
      </c>
      <c r="D56" s="321">
        <v>0</v>
      </c>
      <c r="E56" s="181">
        <f t="shared" si="1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78" t="s">
        <v>498</v>
      </c>
      <c r="B57" s="179">
        <v>2.34</v>
      </c>
      <c r="C57" s="180" t="s">
        <v>31</v>
      </c>
      <c r="D57" s="321">
        <v>0</v>
      </c>
      <c r="E57" s="181">
        <f t="shared" si="1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78" t="s">
        <v>501</v>
      </c>
      <c r="B58" s="179">
        <v>15.6</v>
      </c>
      <c r="C58" s="180" t="s">
        <v>65</v>
      </c>
      <c r="D58" s="321">
        <v>0</v>
      </c>
      <c r="E58" s="181">
        <f t="shared" si="1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97" t="s">
        <v>501</v>
      </c>
      <c r="B59" s="198">
        <v>91</v>
      </c>
      <c r="C59" s="199" t="s">
        <v>65</v>
      </c>
      <c r="D59" s="322">
        <v>0</v>
      </c>
      <c r="E59" s="200">
        <f t="shared" si="1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201" t="s">
        <v>503</v>
      </c>
      <c r="B60" s="202"/>
      <c r="C60" s="203"/>
      <c r="D60" s="204"/>
      <c r="E60" s="205">
        <f>SUM(E4:E59)</f>
        <v>0</v>
      </c>
      <c r="F60" s="3"/>
      <c r="G60" s="20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12"/>
      <c r="B61" s="94"/>
      <c r="C61" s="207"/>
      <c r="D61" s="168"/>
      <c r="E61" s="16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2"/>
      <c r="B62" s="94"/>
      <c r="C62" s="207"/>
      <c r="D62" s="168"/>
      <c r="E62" s="16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2"/>
      <c r="B63" s="94"/>
      <c r="C63" s="207"/>
      <c r="D63" s="168"/>
      <c r="E63" s="16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2"/>
      <c r="B64" s="94"/>
      <c r="C64" s="207"/>
      <c r="D64" s="168"/>
      <c r="E64" s="168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2"/>
      <c r="B65" s="94"/>
      <c r="C65" s="207"/>
      <c r="D65" s="168"/>
      <c r="E65" s="16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2"/>
      <c r="B66" s="94"/>
      <c r="C66" s="207"/>
      <c r="D66" s="168"/>
      <c r="E66" s="168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2"/>
      <c r="B67" s="94"/>
      <c r="C67" s="207"/>
      <c r="D67" s="168"/>
      <c r="E67" s="168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2"/>
      <c r="B68" s="94"/>
      <c r="C68" s="207"/>
      <c r="D68" s="168"/>
      <c r="E68" s="16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2"/>
      <c r="B69" s="94"/>
      <c r="C69" s="207"/>
      <c r="D69" s="168"/>
      <c r="E69" s="16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2"/>
      <c r="B70" s="94"/>
      <c r="C70" s="207"/>
      <c r="D70" s="168"/>
      <c r="E70" s="16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2"/>
      <c r="B71" s="94"/>
      <c r="C71" s="207"/>
      <c r="D71" s="168"/>
      <c r="E71" s="168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2"/>
      <c r="B72" s="94"/>
      <c r="C72" s="207"/>
      <c r="D72" s="168"/>
      <c r="E72" s="168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2"/>
      <c r="B73" s="94"/>
      <c r="C73" s="207"/>
      <c r="D73" s="168"/>
      <c r="E73" s="168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2"/>
      <c r="B74" s="94"/>
      <c r="C74" s="207"/>
      <c r="D74" s="168"/>
      <c r="E74" s="168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2"/>
      <c r="B75" s="94"/>
      <c r="C75" s="207"/>
      <c r="D75" s="168"/>
      <c r="E75" s="168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2"/>
      <c r="B76" s="94"/>
      <c r="C76" s="207"/>
      <c r="D76" s="168"/>
      <c r="E76" s="168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2"/>
      <c r="B77" s="94"/>
      <c r="C77" s="207"/>
      <c r="D77" s="168"/>
      <c r="E77" s="16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2"/>
      <c r="B78" s="94"/>
      <c r="C78" s="207"/>
      <c r="D78" s="168"/>
      <c r="E78" s="168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2"/>
      <c r="B79" s="94"/>
      <c r="C79" s="207"/>
      <c r="D79" s="168"/>
      <c r="E79" s="168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2"/>
      <c r="B80" s="94"/>
      <c r="C80" s="207"/>
      <c r="D80" s="168"/>
      <c r="E80" s="168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2"/>
      <c r="B81" s="94"/>
      <c r="C81" s="207"/>
      <c r="D81" s="168"/>
      <c r="E81" s="168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2"/>
      <c r="B82" s="94"/>
      <c r="C82" s="207"/>
      <c r="D82" s="168"/>
      <c r="E82" s="16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2"/>
      <c r="B83" s="94"/>
      <c r="C83" s="207"/>
      <c r="D83" s="168"/>
      <c r="E83" s="168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2"/>
      <c r="B84" s="94"/>
      <c r="C84" s="207"/>
      <c r="D84" s="168"/>
      <c r="E84" s="16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2"/>
      <c r="B85" s="94"/>
      <c r="C85" s="207"/>
      <c r="D85" s="168"/>
      <c r="E85" s="168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2"/>
      <c r="B86" s="94"/>
      <c r="C86" s="207"/>
      <c r="D86" s="168"/>
      <c r="E86" s="168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2"/>
      <c r="B87" s="94"/>
      <c r="C87" s="207"/>
      <c r="D87" s="168"/>
      <c r="E87" s="16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2"/>
      <c r="B88" s="94"/>
      <c r="C88" s="207"/>
      <c r="D88" s="168"/>
      <c r="E88" s="168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2"/>
      <c r="B89" s="94"/>
      <c r="C89" s="207"/>
      <c r="D89" s="168"/>
      <c r="E89" s="168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2"/>
      <c r="B90" s="94"/>
      <c r="C90" s="207"/>
      <c r="D90" s="168"/>
      <c r="E90" s="168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2"/>
      <c r="B91" s="94"/>
      <c r="C91" s="207"/>
      <c r="D91" s="168"/>
      <c r="E91" s="168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2"/>
      <c r="B92" s="94"/>
      <c r="C92" s="207"/>
      <c r="D92" s="168"/>
      <c r="E92" s="16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2"/>
      <c r="B93" s="94"/>
      <c r="C93" s="207"/>
      <c r="D93" s="168"/>
      <c r="E93" s="168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2"/>
      <c r="B94" s="94"/>
      <c r="C94" s="207"/>
      <c r="D94" s="168"/>
      <c r="E94" s="168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2"/>
      <c r="B95" s="94"/>
      <c r="C95" s="207"/>
      <c r="D95" s="168"/>
      <c r="E95" s="168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2"/>
      <c r="B96" s="94"/>
      <c r="C96" s="207"/>
      <c r="D96" s="168"/>
      <c r="E96" s="168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2"/>
      <c r="B97" s="94"/>
      <c r="C97" s="207"/>
      <c r="D97" s="168"/>
      <c r="E97" s="168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2"/>
      <c r="B98" s="94"/>
      <c r="C98" s="207"/>
      <c r="D98" s="168"/>
      <c r="E98" s="16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2"/>
      <c r="B99" s="94"/>
      <c r="C99" s="207"/>
      <c r="D99" s="168"/>
      <c r="E99" s="168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2"/>
      <c r="B100" s="94"/>
      <c r="C100" s="207"/>
      <c r="D100" s="168"/>
      <c r="E100" s="16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2"/>
      <c r="B101" s="94"/>
      <c r="C101" s="207"/>
      <c r="D101" s="168"/>
      <c r="E101" s="168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2"/>
      <c r="B102" s="94"/>
      <c r="C102" s="207"/>
      <c r="D102" s="168"/>
      <c r="E102" s="168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2"/>
      <c r="B103" s="94"/>
      <c r="C103" s="207"/>
      <c r="D103" s="168"/>
      <c r="E103" s="168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2"/>
      <c r="B104" s="94"/>
      <c r="C104" s="207"/>
      <c r="D104" s="168"/>
      <c r="E104" s="16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2"/>
      <c r="B105" s="94"/>
      <c r="C105" s="207"/>
      <c r="D105" s="168"/>
      <c r="E105" s="168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2"/>
      <c r="B106" s="94"/>
      <c r="C106" s="207"/>
      <c r="D106" s="168"/>
      <c r="E106" s="16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2"/>
      <c r="B107" s="94"/>
      <c r="C107" s="207"/>
      <c r="D107" s="168"/>
      <c r="E107" s="16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2"/>
      <c r="B108" s="94"/>
      <c r="C108" s="207"/>
      <c r="D108" s="168"/>
      <c r="E108" s="168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2"/>
      <c r="B109" s="94"/>
      <c r="C109" s="207"/>
      <c r="D109" s="168"/>
      <c r="E109" s="168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2"/>
      <c r="B110" s="94"/>
      <c r="C110" s="207"/>
      <c r="D110" s="168"/>
      <c r="E110" s="168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2"/>
      <c r="B111" s="94"/>
      <c r="C111" s="207"/>
      <c r="D111" s="168"/>
      <c r="E111" s="168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2"/>
      <c r="B112" s="94"/>
      <c r="C112" s="207"/>
      <c r="D112" s="168"/>
      <c r="E112" s="16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2"/>
      <c r="B113" s="94"/>
      <c r="C113" s="207"/>
      <c r="D113" s="168"/>
      <c r="E113" s="168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2"/>
      <c r="B114" s="94"/>
      <c r="C114" s="207"/>
      <c r="D114" s="168"/>
      <c r="E114" s="168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2"/>
      <c r="B115" s="94"/>
      <c r="C115" s="207"/>
      <c r="D115" s="168"/>
      <c r="E115" s="168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2"/>
      <c r="B116" s="94"/>
      <c r="C116" s="207"/>
      <c r="D116" s="168"/>
      <c r="E116" s="168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2"/>
      <c r="B117" s="94"/>
      <c r="C117" s="207"/>
      <c r="D117" s="168"/>
      <c r="E117" s="168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2"/>
      <c r="B118" s="94"/>
      <c r="C118" s="207"/>
      <c r="D118" s="168"/>
      <c r="E118" s="168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2"/>
      <c r="B119" s="94"/>
      <c r="C119" s="207"/>
      <c r="D119" s="168"/>
      <c r="E119" s="168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2"/>
      <c r="B120" s="94"/>
      <c r="C120" s="207"/>
      <c r="D120" s="168"/>
      <c r="E120" s="168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2"/>
      <c r="B121" s="94"/>
      <c r="C121" s="207"/>
      <c r="D121" s="168"/>
      <c r="E121" s="168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2"/>
      <c r="B122" s="94"/>
      <c r="C122" s="207"/>
      <c r="D122" s="168"/>
      <c r="E122" s="168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2"/>
      <c r="B123" s="94"/>
      <c r="C123" s="207"/>
      <c r="D123" s="168"/>
      <c r="E123" s="168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2"/>
      <c r="B124" s="94"/>
      <c r="C124" s="207"/>
      <c r="D124" s="168"/>
      <c r="E124" s="168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2"/>
      <c r="B125" s="94"/>
      <c r="C125" s="207"/>
      <c r="D125" s="168"/>
      <c r="E125" s="16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2"/>
      <c r="B126" s="94"/>
      <c r="C126" s="207"/>
      <c r="D126" s="168"/>
      <c r="E126" s="168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2"/>
      <c r="B127" s="94"/>
      <c r="C127" s="207"/>
      <c r="D127" s="168"/>
      <c r="E127" s="168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2"/>
      <c r="B128" s="94"/>
      <c r="C128" s="207"/>
      <c r="D128" s="168"/>
      <c r="E128" s="168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2"/>
      <c r="B129" s="94"/>
      <c r="C129" s="207"/>
      <c r="D129" s="168"/>
      <c r="E129" s="168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2"/>
      <c r="B130" s="94"/>
      <c r="C130" s="207"/>
      <c r="D130" s="168"/>
      <c r="E130" s="16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2"/>
      <c r="B131" s="94"/>
      <c r="C131" s="207"/>
      <c r="D131" s="168"/>
      <c r="E131" s="168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2"/>
      <c r="B132" s="94"/>
      <c r="C132" s="207"/>
      <c r="D132" s="168"/>
      <c r="E132" s="168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2"/>
      <c r="B133" s="94"/>
      <c r="C133" s="207"/>
      <c r="D133" s="168"/>
      <c r="E133" s="168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2"/>
      <c r="B134" s="94"/>
      <c r="C134" s="207"/>
      <c r="D134" s="168"/>
      <c r="E134" s="168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2"/>
      <c r="B135" s="94"/>
      <c r="C135" s="207"/>
      <c r="D135" s="168"/>
      <c r="E135" s="168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2"/>
      <c r="B136" s="94"/>
      <c r="C136" s="207"/>
      <c r="D136" s="168"/>
      <c r="E136" s="168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2"/>
      <c r="B137" s="94"/>
      <c r="C137" s="207"/>
      <c r="D137" s="168"/>
      <c r="E137" s="168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2"/>
      <c r="B138" s="94"/>
      <c r="C138" s="207"/>
      <c r="D138" s="168"/>
      <c r="E138" s="168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2"/>
      <c r="B139" s="94"/>
      <c r="C139" s="207"/>
      <c r="D139" s="168"/>
      <c r="E139" s="168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2"/>
      <c r="B140" s="94"/>
      <c r="C140" s="207"/>
      <c r="D140" s="168"/>
      <c r="E140" s="168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2"/>
      <c r="B141" s="94"/>
      <c r="C141" s="207"/>
      <c r="D141" s="168"/>
      <c r="E141" s="168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2"/>
      <c r="B142" s="94"/>
      <c r="C142" s="207"/>
      <c r="D142" s="168"/>
      <c r="E142" s="168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2"/>
      <c r="B143" s="94"/>
      <c r="C143" s="207"/>
      <c r="D143" s="168"/>
      <c r="E143" s="168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2"/>
      <c r="B144" s="94"/>
      <c r="C144" s="207"/>
      <c r="D144" s="168"/>
      <c r="E144" s="168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2"/>
      <c r="B145" s="94"/>
      <c r="C145" s="207"/>
      <c r="D145" s="168"/>
      <c r="E145" s="168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2"/>
      <c r="B146" s="94"/>
      <c r="C146" s="207"/>
      <c r="D146" s="168"/>
      <c r="E146" s="168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2"/>
      <c r="B147" s="94"/>
      <c r="C147" s="207"/>
      <c r="D147" s="168"/>
      <c r="E147" s="168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2"/>
      <c r="B148" s="94"/>
      <c r="C148" s="207"/>
      <c r="D148" s="168"/>
      <c r="E148" s="168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2"/>
      <c r="B149" s="94"/>
      <c r="C149" s="207"/>
      <c r="D149" s="168"/>
      <c r="E149" s="16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2"/>
      <c r="B150" s="94"/>
      <c r="C150" s="207"/>
      <c r="D150" s="168"/>
      <c r="E150" s="16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2"/>
      <c r="B151" s="94"/>
      <c r="C151" s="207"/>
      <c r="D151" s="168"/>
      <c r="E151" s="16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2"/>
      <c r="B152" s="94"/>
      <c r="C152" s="207"/>
      <c r="D152" s="168"/>
      <c r="E152" s="168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2"/>
      <c r="B153" s="94"/>
      <c r="C153" s="207"/>
      <c r="D153" s="168"/>
      <c r="E153" s="168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2"/>
      <c r="B154" s="94"/>
      <c r="C154" s="207"/>
      <c r="D154" s="168"/>
      <c r="E154" s="168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2"/>
      <c r="B155" s="94"/>
      <c r="C155" s="207"/>
      <c r="D155" s="168"/>
      <c r="E155" s="168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2"/>
      <c r="B156" s="94"/>
      <c r="C156" s="207"/>
      <c r="D156" s="168"/>
      <c r="E156" s="16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2"/>
      <c r="B157" s="94"/>
      <c r="C157" s="207"/>
      <c r="D157" s="168"/>
      <c r="E157" s="168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2"/>
      <c r="B158" s="94"/>
      <c r="C158" s="207"/>
      <c r="D158" s="168"/>
      <c r="E158" s="168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2"/>
      <c r="B159" s="94"/>
      <c r="C159" s="207"/>
      <c r="D159" s="168"/>
      <c r="E159" s="168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2"/>
      <c r="B160" s="94"/>
      <c r="C160" s="207"/>
      <c r="D160" s="168"/>
      <c r="E160" s="168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2"/>
      <c r="B161" s="94"/>
      <c r="C161" s="207"/>
      <c r="D161" s="168"/>
      <c r="E161" s="168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2"/>
      <c r="B162" s="94"/>
      <c r="C162" s="207"/>
      <c r="D162" s="168"/>
      <c r="E162" s="168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2"/>
      <c r="B163" s="94"/>
      <c r="C163" s="207"/>
      <c r="D163" s="168"/>
      <c r="E163" s="168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2"/>
      <c r="B164" s="94"/>
      <c r="C164" s="207"/>
      <c r="D164" s="168"/>
      <c r="E164" s="168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2"/>
      <c r="B165" s="94"/>
      <c r="C165" s="207"/>
      <c r="D165" s="168"/>
      <c r="E165" s="168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2"/>
      <c r="B166" s="94"/>
      <c r="C166" s="207"/>
      <c r="D166" s="168"/>
      <c r="E166" s="168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2"/>
      <c r="B167" s="94"/>
      <c r="C167" s="207"/>
      <c r="D167" s="168"/>
      <c r="E167" s="168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2"/>
      <c r="B168" s="94"/>
      <c r="C168" s="207"/>
      <c r="D168" s="168"/>
      <c r="E168" s="168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2"/>
      <c r="B169" s="94"/>
      <c r="C169" s="207"/>
      <c r="D169" s="168"/>
      <c r="E169" s="168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2"/>
      <c r="B170" s="94"/>
      <c r="C170" s="207"/>
      <c r="D170" s="168"/>
      <c r="E170" s="168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2"/>
      <c r="B171" s="94"/>
      <c r="C171" s="207"/>
      <c r="D171" s="168"/>
      <c r="E171" s="168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2"/>
      <c r="B172" s="94"/>
      <c r="C172" s="207"/>
      <c r="D172" s="168"/>
      <c r="E172" s="168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2"/>
      <c r="B173" s="94"/>
      <c r="C173" s="207"/>
      <c r="D173" s="168"/>
      <c r="E173" s="168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2"/>
      <c r="B174" s="94"/>
      <c r="C174" s="207"/>
      <c r="D174" s="168"/>
      <c r="E174" s="16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2"/>
      <c r="B175" s="94"/>
      <c r="C175" s="207"/>
      <c r="D175" s="168"/>
      <c r="E175" s="168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2"/>
      <c r="B176" s="94"/>
      <c r="C176" s="207"/>
      <c r="D176" s="168"/>
      <c r="E176" s="16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2"/>
      <c r="B177" s="94"/>
      <c r="C177" s="207"/>
      <c r="D177" s="168"/>
      <c r="E177" s="168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2"/>
      <c r="B178" s="94"/>
      <c r="C178" s="207"/>
      <c r="D178" s="168"/>
      <c r="E178" s="16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2"/>
      <c r="B179" s="94"/>
      <c r="C179" s="207"/>
      <c r="D179" s="168"/>
      <c r="E179" s="168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2"/>
      <c r="B180" s="94"/>
      <c r="C180" s="207"/>
      <c r="D180" s="168"/>
      <c r="E180" s="16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2"/>
      <c r="B181" s="94"/>
      <c r="C181" s="207"/>
      <c r="D181" s="168"/>
      <c r="E181" s="168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2"/>
      <c r="B182" s="94"/>
      <c r="C182" s="207"/>
      <c r="D182" s="168"/>
      <c r="E182" s="168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2"/>
      <c r="B183" s="94"/>
      <c r="C183" s="207"/>
      <c r="D183" s="168"/>
      <c r="E183" s="168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2"/>
      <c r="B184" s="94"/>
      <c r="C184" s="207"/>
      <c r="D184" s="168"/>
      <c r="E184" s="168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2"/>
      <c r="B185" s="94"/>
      <c r="C185" s="207"/>
      <c r="D185" s="168"/>
      <c r="E185" s="168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2"/>
      <c r="B186" s="94"/>
      <c r="C186" s="207"/>
      <c r="D186" s="168"/>
      <c r="E186" s="168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2"/>
      <c r="B187" s="94"/>
      <c r="C187" s="207"/>
      <c r="D187" s="168"/>
      <c r="E187" s="168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2"/>
      <c r="B188" s="94"/>
      <c r="C188" s="207"/>
      <c r="D188" s="168"/>
      <c r="E188" s="168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2"/>
      <c r="B189" s="94"/>
      <c r="C189" s="207"/>
      <c r="D189" s="168"/>
      <c r="E189" s="168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2"/>
      <c r="B190" s="94"/>
      <c r="C190" s="207"/>
      <c r="D190" s="168"/>
      <c r="E190" s="168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2"/>
      <c r="B191" s="94"/>
      <c r="C191" s="207"/>
      <c r="D191" s="168"/>
      <c r="E191" s="168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2"/>
      <c r="B192" s="94"/>
      <c r="C192" s="207"/>
      <c r="D192" s="168"/>
      <c r="E192" s="168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2"/>
      <c r="B193" s="94"/>
      <c r="C193" s="207"/>
      <c r="D193" s="168"/>
      <c r="E193" s="168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2"/>
      <c r="B194" s="94"/>
      <c r="C194" s="207"/>
      <c r="D194" s="168"/>
      <c r="E194" s="168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2"/>
      <c r="B195" s="94"/>
      <c r="C195" s="207"/>
      <c r="D195" s="168"/>
      <c r="E195" s="168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2"/>
      <c r="B196" s="94"/>
      <c r="C196" s="207"/>
      <c r="D196" s="168"/>
      <c r="E196" s="168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2"/>
      <c r="B197" s="94"/>
      <c r="C197" s="207"/>
      <c r="D197" s="168"/>
      <c r="E197" s="168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2"/>
      <c r="B198" s="94"/>
      <c r="C198" s="207"/>
      <c r="D198" s="168"/>
      <c r="E198" s="168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2"/>
      <c r="B199" s="94"/>
      <c r="C199" s="207"/>
      <c r="D199" s="168"/>
      <c r="E199" s="168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2"/>
      <c r="B200" s="94"/>
      <c r="C200" s="207"/>
      <c r="D200" s="168"/>
      <c r="E200" s="168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2"/>
      <c r="B201" s="94"/>
      <c r="C201" s="207"/>
      <c r="D201" s="168"/>
      <c r="E201" s="168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2"/>
      <c r="B202" s="94"/>
      <c r="C202" s="207"/>
      <c r="D202" s="168"/>
      <c r="E202" s="168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2"/>
      <c r="B203" s="94"/>
      <c r="C203" s="207"/>
      <c r="D203" s="168"/>
      <c r="E203" s="168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2"/>
      <c r="B204" s="94"/>
      <c r="C204" s="207"/>
      <c r="D204" s="168"/>
      <c r="E204" s="168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2"/>
      <c r="B205" s="94"/>
      <c r="C205" s="207"/>
      <c r="D205" s="168"/>
      <c r="E205" s="168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2"/>
      <c r="B206" s="94"/>
      <c r="C206" s="207"/>
      <c r="D206" s="168"/>
      <c r="E206" s="168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2"/>
      <c r="B207" s="94"/>
      <c r="C207" s="207"/>
      <c r="D207" s="168"/>
      <c r="E207" s="168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2"/>
      <c r="B208" s="94"/>
      <c r="C208" s="207"/>
      <c r="D208" s="168"/>
      <c r="E208" s="168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2"/>
      <c r="B209" s="94"/>
      <c r="C209" s="207"/>
      <c r="D209" s="168"/>
      <c r="E209" s="168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2"/>
      <c r="B210" s="94"/>
      <c r="C210" s="207"/>
      <c r="D210" s="168"/>
      <c r="E210" s="168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2"/>
      <c r="B211" s="94"/>
      <c r="C211" s="207"/>
      <c r="D211" s="168"/>
      <c r="E211" s="168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2"/>
      <c r="B212" s="94"/>
      <c r="C212" s="207"/>
      <c r="D212" s="168"/>
      <c r="E212" s="168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2"/>
      <c r="B213" s="94"/>
      <c r="C213" s="207"/>
      <c r="D213" s="168"/>
      <c r="E213" s="168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2"/>
      <c r="B214" s="94"/>
      <c r="C214" s="207"/>
      <c r="D214" s="168"/>
      <c r="E214" s="168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2"/>
      <c r="B215" s="94"/>
      <c r="C215" s="207"/>
      <c r="D215" s="168"/>
      <c r="E215" s="168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2"/>
      <c r="B216" s="94"/>
      <c r="C216" s="207"/>
      <c r="D216" s="168"/>
      <c r="E216" s="168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2"/>
      <c r="B217" s="94"/>
      <c r="C217" s="207"/>
      <c r="D217" s="168"/>
      <c r="E217" s="168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2"/>
      <c r="B218" s="94"/>
      <c r="C218" s="207"/>
      <c r="D218" s="168"/>
      <c r="E218" s="168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2"/>
      <c r="B219" s="94"/>
      <c r="C219" s="207"/>
      <c r="D219" s="168"/>
      <c r="E219" s="16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2"/>
      <c r="B220" s="94"/>
      <c r="C220" s="207"/>
      <c r="D220" s="168"/>
      <c r="E220" s="168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2"/>
      <c r="B221" s="94"/>
      <c r="C221" s="207"/>
      <c r="D221" s="168"/>
      <c r="E221" s="16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2"/>
      <c r="B222" s="94"/>
      <c r="C222" s="207"/>
      <c r="D222" s="168"/>
      <c r="E222" s="168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2"/>
      <c r="B223" s="94"/>
      <c r="C223" s="207"/>
      <c r="D223" s="168"/>
      <c r="E223" s="168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2"/>
      <c r="B224" s="94"/>
      <c r="C224" s="207"/>
      <c r="D224" s="168"/>
      <c r="E224" s="168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2"/>
      <c r="B225" s="94"/>
      <c r="C225" s="207"/>
      <c r="D225" s="168"/>
      <c r="E225" s="168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2"/>
      <c r="B226" s="94"/>
      <c r="C226" s="207"/>
      <c r="D226" s="168"/>
      <c r="E226" s="16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2"/>
      <c r="B227" s="94"/>
      <c r="C227" s="207"/>
      <c r="D227" s="168"/>
      <c r="E227" s="168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2"/>
      <c r="B228" s="94"/>
      <c r="C228" s="207"/>
      <c r="D228" s="168"/>
      <c r="E228" s="168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2"/>
      <c r="B229" s="94"/>
      <c r="C229" s="207"/>
      <c r="D229" s="168"/>
      <c r="E229" s="168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2"/>
      <c r="B230" s="94"/>
      <c r="C230" s="207"/>
      <c r="D230" s="168"/>
      <c r="E230" s="168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2"/>
      <c r="B231" s="94"/>
      <c r="C231" s="207"/>
      <c r="D231" s="168"/>
      <c r="E231" s="168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2"/>
      <c r="B232" s="94"/>
      <c r="C232" s="207"/>
      <c r="D232" s="168"/>
      <c r="E232" s="168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2"/>
      <c r="B233" s="94"/>
      <c r="C233" s="207"/>
      <c r="D233" s="168"/>
      <c r="E233" s="168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2"/>
      <c r="B234" s="94"/>
      <c r="C234" s="207"/>
      <c r="D234" s="168"/>
      <c r="E234" s="168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2"/>
      <c r="B235" s="94"/>
      <c r="C235" s="207"/>
      <c r="D235" s="168"/>
      <c r="E235" s="168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2"/>
      <c r="B236" s="94"/>
      <c r="C236" s="207"/>
      <c r="D236" s="168"/>
      <c r="E236" s="168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2"/>
      <c r="B237" s="94"/>
      <c r="C237" s="207"/>
      <c r="D237" s="168"/>
      <c r="E237" s="168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2"/>
      <c r="B238" s="94"/>
      <c r="C238" s="207"/>
      <c r="D238" s="168"/>
      <c r="E238" s="168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2"/>
      <c r="B239" s="94"/>
      <c r="C239" s="207"/>
      <c r="D239" s="168"/>
      <c r="E239" s="168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2"/>
      <c r="B240" s="94"/>
      <c r="C240" s="207"/>
      <c r="D240" s="168"/>
      <c r="E240" s="168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2"/>
      <c r="B241" s="94"/>
      <c r="C241" s="207"/>
      <c r="D241" s="168"/>
      <c r="E241" s="168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2"/>
      <c r="B242" s="94"/>
      <c r="C242" s="207"/>
      <c r="D242" s="168"/>
      <c r="E242" s="168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2"/>
      <c r="B243" s="94"/>
      <c r="C243" s="207"/>
      <c r="D243" s="168"/>
      <c r="E243" s="168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2"/>
      <c r="B244" s="94"/>
      <c r="C244" s="207"/>
      <c r="D244" s="168"/>
      <c r="E244" s="168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2"/>
      <c r="B245" s="94"/>
      <c r="C245" s="207"/>
      <c r="D245" s="168"/>
      <c r="E245" s="168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2"/>
      <c r="B246" s="94"/>
      <c r="C246" s="207"/>
      <c r="D246" s="168"/>
      <c r="E246" s="168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2"/>
      <c r="B247" s="94"/>
      <c r="C247" s="207"/>
      <c r="D247" s="168"/>
      <c r="E247" s="168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2"/>
      <c r="B248" s="94"/>
      <c r="C248" s="207"/>
      <c r="D248" s="168"/>
      <c r="E248" s="16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2"/>
      <c r="B249" s="94"/>
      <c r="C249" s="207"/>
      <c r="D249" s="168"/>
      <c r="E249" s="168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2"/>
      <c r="B250" s="94"/>
      <c r="C250" s="207"/>
      <c r="D250" s="168"/>
      <c r="E250" s="168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2"/>
      <c r="B251" s="94"/>
      <c r="C251" s="207"/>
      <c r="D251" s="168"/>
      <c r="E251" s="168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2"/>
      <c r="B252" s="94"/>
      <c r="C252" s="207"/>
      <c r="D252" s="168"/>
      <c r="E252" s="168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2"/>
      <c r="B253" s="94"/>
      <c r="C253" s="207"/>
      <c r="D253" s="168"/>
      <c r="E253" s="168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2"/>
      <c r="B254" s="94"/>
      <c r="C254" s="207"/>
      <c r="D254" s="168"/>
      <c r="E254" s="168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2"/>
      <c r="B255" s="94"/>
      <c r="C255" s="207"/>
      <c r="D255" s="168"/>
      <c r="E255" s="168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2"/>
      <c r="B256" s="94"/>
      <c r="C256" s="207"/>
      <c r="D256" s="168"/>
      <c r="E256" s="168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2"/>
      <c r="B257" s="94"/>
      <c r="C257" s="207"/>
      <c r="D257" s="168"/>
      <c r="E257" s="168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2"/>
      <c r="B258" s="94"/>
      <c r="C258" s="207"/>
      <c r="D258" s="168"/>
      <c r="E258" s="168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2"/>
      <c r="B259" s="94"/>
      <c r="C259" s="207"/>
      <c r="D259" s="168"/>
      <c r="E259" s="168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2"/>
      <c r="B260" s="94"/>
      <c r="C260" s="207"/>
      <c r="D260" s="168"/>
      <c r="E260" s="168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5.75" customHeight="1"/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2">
    <mergeCell ref="A2:E2"/>
    <mergeCell ref="A1:E1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E5" sqref="E5:E30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4.88671875" customWidth="1"/>
    <col min="5" max="5" width="16" customWidth="1"/>
    <col min="6" max="6" width="11.6640625" customWidth="1"/>
    <col min="7" max="26" width="8" customWidth="1"/>
  </cols>
  <sheetData>
    <row r="1" spans="1:26" ht="13.5" customHeight="1">
      <c r="A1" s="1" t="s">
        <v>2</v>
      </c>
      <c r="B1" s="363" t="s">
        <v>457</v>
      </c>
      <c r="C1" s="364"/>
      <c r="D1" s="364"/>
      <c r="E1" s="364"/>
      <c r="F1" s="36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3.5" customHeight="1">
      <c r="A2" s="366" t="s">
        <v>459</v>
      </c>
      <c r="B2" s="367"/>
      <c r="C2" s="367"/>
      <c r="D2" s="367"/>
      <c r="E2" s="367"/>
      <c r="F2" s="36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0.5" customHeight="1">
      <c r="A4" s="187"/>
      <c r="B4" s="187"/>
      <c r="C4" s="188"/>
      <c r="D4" s="189"/>
      <c r="E4" s="189"/>
      <c r="F4" s="18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2.75" customHeight="1">
      <c r="A5" s="372" t="s">
        <v>463</v>
      </c>
      <c r="B5" s="358"/>
      <c r="C5" s="358"/>
      <c r="D5" s="359"/>
      <c r="E5" s="323">
        <f>SUM(E7,E10,E14,E18,E21,E24)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7"/>
      <c r="B6" s="113"/>
      <c r="C6" s="114"/>
      <c r="D6" s="79"/>
      <c r="E6" s="311"/>
      <c r="F6" s="11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6" t="s">
        <v>466</v>
      </c>
      <c r="B7" s="190"/>
      <c r="C7" s="72"/>
      <c r="D7" s="73"/>
      <c r="E7" s="324">
        <f>SUM(E8)</f>
        <v>0</v>
      </c>
      <c r="F7" s="80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36.75" customHeight="1">
      <c r="A8" s="77" t="s">
        <v>469</v>
      </c>
      <c r="B8" s="190" t="s">
        <v>93</v>
      </c>
      <c r="C8" s="87">
        <v>20</v>
      </c>
      <c r="D8" s="73">
        <v>0</v>
      </c>
      <c r="E8" s="325">
        <f>C8*D8</f>
        <v>0</v>
      </c>
      <c r="F8" s="75" t="s">
        <v>471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1.25" customHeight="1">
      <c r="A9" s="69"/>
      <c r="B9" s="190"/>
      <c r="C9" s="72"/>
      <c r="D9" s="73"/>
      <c r="E9" s="312"/>
      <c r="F9" s="8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" customHeight="1">
      <c r="A10" s="116" t="s">
        <v>474</v>
      </c>
      <c r="B10" s="190"/>
      <c r="C10" s="72"/>
      <c r="D10" s="73"/>
      <c r="E10" s="324">
        <f>SUM(E11:E12)</f>
        <v>0</v>
      </c>
      <c r="F10" s="80" t="s">
        <v>43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7" t="s">
        <v>476</v>
      </c>
      <c r="B11" s="190" t="s">
        <v>93</v>
      </c>
      <c r="C11" s="87">
        <v>6</v>
      </c>
      <c r="D11" s="73">
        <v>0</v>
      </c>
      <c r="E11" s="326">
        <f t="shared" ref="E11:E12" si="0">C11*D11</f>
        <v>0</v>
      </c>
      <c r="F11" s="8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7" t="s">
        <v>479</v>
      </c>
      <c r="B12" s="190" t="s">
        <v>93</v>
      </c>
      <c r="C12" s="87">
        <v>3</v>
      </c>
      <c r="D12" s="73">
        <v>0</v>
      </c>
      <c r="E12" s="326">
        <f t="shared" si="0"/>
        <v>0</v>
      </c>
      <c r="F12" s="8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>
      <c r="A13" s="77"/>
      <c r="B13" s="190"/>
      <c r="C13" s="72"/>
      <c r="D13" s="73"/>
      <c r="E13" s="311"/>
      <c r="F13" s="8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" customHeight="1">
      <c r="A14" s="116" t="s">
        <v>482</v>
      </c>
      <c r="B14" s="190"/>
      <c r="C14" s="72"/>
      <c r="D14" s="73"/>
      <c r="E14" s="324">
        <f>SUM(E15:E16)</f>
        <v>0</v>
      </c>
      <c r="F14" s="80" t="s">
        <v>43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3.5" customHeight="1">
      <c r="A15" s="77" t="s">
        <v>484</v>
      </c>
      <c r="B15" s="190" t="s">
        <v>61</v>
      </c>
      <c r="C15" s="72">
        <v>1</v>
      </c>
      <c r="D15" s="73">
        <v>0</v>
      </c>
      <c r="E15" s="325">
        <f t="shared" ref="E15:E16" si="1">C15*D15</f>
        <v>0</v>
      </c>
      <c r="F15" s="78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3.5" customHeight="1">
      <c r="A16" s="77" t="s">
        <v>486</v>
      </c>
      <c r="B16" s="190" t="s">
        <v>61</v>
      </c>
      <c r="C16" s="72">
        <v>1</v>
      </c>
      <c r="D16" s="73">
        <v>0</v>
      </c>
      <c r="E16" s="325">
        <f t="shared" si="1"/>
        <v>0</v>
      </c>
      <c r="F16" s="7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77"/>
      <c r="B17" s="190"/>
      <c r="C17" s="193"/>
      <c r="D17" s="192"/>
      <c r="E17" s="326"/>
      <c r="F17" s="19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6" t="s">
        <v>490</v>
      </c>
      <c r="B18" s="190"/>
      <c r="C18" s="72"/>
      <c r="D18" s="73"/>
      <c r="E18" s="327" t="s">
        <v>237</v>
      </c>
      <c r="F18" s="80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>
      <c r="A19" s="77" t="s">
        <v>492</v>
      </c>
      <c r="B19" s="190"/>
      <c r="C19" s="195" t="s">
        <v>237</v>
      </c>
      <c r="D19" s="196" t="s">
        <v>237</v>
      </c>
      <c r="E19" s="328" t="s">
        <v>237</v>
      </c>
      <c r="F19" s="80" t="s">
        <v>494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" customHeight="1">
      <c r="A20" s="77"/>
      <c r="B20" s="190"/>
      <c r="C20" s="72"/>
      <c r="D20" s="73"/>
      <c r="E20" s="328"/>
      <c r="F20" s="8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" customHeight="1">
      <c r="A21" s="116" t="s">
        <v>496</v>
      </c>
      <c r="B21" s="190"/>
      <c r="C21" s="72"/>
      <c r="D21" s="73"/>
      <c r="E21" s="324">
        <f>SUM(E22)</f>
        <v>0</v>
      </c>
      <c r="F21" s="80" t="s">
        <v>43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36" customHeight="1">
      <c r="A22" s="77" t="s">
        <v>499</v>
      </c>
      <c r="B22" s="190" t="s">
        <v>93</v>
      </c>
      <c r="C22" s="87">
        <v>4.4000000000000004</v>
      </c>
      <c r="D22" s="73">
        <v>0</v>
      </c>
      <c r="E22" s="325">
        <f>C22*D22</f>
        <v>0</v>
      </c>
      <c r="F22" s="75" t="s">
        <v>500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 customHeight="1">
      <c r="A23" s="77"/>
      <c r="B23" s="190"/>
      <c r="C23" s="87"/>
      <c r="D23" s="192"/>
      <c r="E23" s="317"/>
      <c r="F23" s="194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" customHeight="1">
      <c r="A24" s="116" t="s">
        <v>502</v>
      </c>
      <c r="B24" s="190"/>
      <c r="C24" s="72"/>
      <c r="D24" s="73"/>
      <c r="E24" s="324">
        <f>SUM(E25:E30)</f>
        <v>0</v>
      </c>
      <c r="F24" s="80" t="s">
        <v>43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1.25" customHeight="1">
      <c r="A25" s="77" t="s">
        <v>181</v>
      </c>
      <c r="B25" s="190" t="s">
        <v>83</v>
      </c>
      <c r="C25" s="72">
        <v>1</v>
      </c>
      <c r="D25" s="73">
        <v>0</v>
      </c>
      <c r="E25" s="312">
        <f t="shared" ref="E25:E30" si="2">C25*D25</f>
        <v>0</v>
      </c>
      <c r="F25" s="8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1.25" customHeight="1">
      <c r="A26" s="77" t="s">
        <v>504</v>
      </c>
      <c r="B26" s="190" t="s">
        <v>95</v>
      </c>
      <c r="C26" s="72">
        <v>30</v>
      </c>
      <c r="D26" s="73">
        <v>0</v>
      </c>
      <c r="E26" s="312">
        <f t="shared" si="2"/>
        <v>0</v>
      </c>
      <c r="F26" s="8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7" t="s">
        <v>191</v>
      </c>
      <c r="B27" s="190" t="s">
        <v>83</v>
      </c>
      <c r="C27" s="72">
        <v>1</v>
      </c>
      <c r="D27" s="73">
        <v>0</v>
      </c>
      <c r="E27" s="312">
        <f t="shared" si="2"/>
        <v>0</v>
      </c>
      <c r="F27" s="8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1.25" customHeight="1">
      <c r="A28" s="77" t="s">
        <v>505</v>
      </c>
      <c r="B28" s="190" t="s">
        <v>83</v>
      </c>
      <c r="C28" s="72">
        <v>1</v>
      </c>
      <c r="D28" s="73">
        <v>0</v>
      </c>
      <c r="E28" s="312">
        <f t="shared" si="2"/>
        <v>0</v>
      </c>
      <c r="F28" s="8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7" t="s">
        <v>195</v>
      </c>
      <c r="B29" s="190" t="s">
        <v>83</v>
      </c>
      <c r="C29" s="72">
        <v>1</v>
      </c>
      <c r="D29" s="73">
        <v>0</v>
      </c>
      <c r="E29" s="312">
        <f t="shared" si="2"/>
        <v>0</v>
      </c>
      <c r="F29" s="8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22.5" customHeight="1">
      <c r="A30" s="131" t="s">
        <v>253</v>
      </c>
      <c r="B30" s="208" t="s">
        <v>83</v>
      </c>
      <c r="C30" s="134">
        <v>1</v>
      </c>
      <c r="D30" s="136">
        <v>0</v>
      </c>
      <c r="E30" s="315">
        <f t="shared" si="2"/>
        <v>0</v>
      </c>
      <c r="F30" s="13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148"/>
      <c r="B31" s="209"/>
      <c r="C31" s="150"/>
      <c r="D31" s="151"/>
      <c r="E31" s="151"/>
      <c r="F31" s="15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148"/>
      <c r="B32" s="209"/>
      <c r="C32" s="150"/>
      <c r="D32" s="151"/>
      <c r="E32" s="151"/>
      <c r="F32" s="15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148"/>
      <c r="B33" s="209"/>
      <c r="C33" s="150"/>
      <c r="D33" s="151"/>
      <c r="E33" s="151"/>
      <c r="F33" s="15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1.25" customHeight="1">
      <c r="A34" s="148"/>
      <c r="B34" s="209"/>
      <c r="C34" s="150"/>
      <c r="D34" s="151"/>
      <c r="E34" s="151"/>
      <c r="F34" s="15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148"/>
      <c r="B35" s="209"/>
      <c r="C35" s="150"/>
      <c r="D35" s="151"/>
      <c r="E35" s="151"/>
      <c r="F35" s="15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148"/>
      <c r="B36" s="209"/>
      <c r="C36" s="150"/>
      <c r="D36" s="151"/>
      <c r="E36" s="151"/>
      <c r="F36" s="15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1.25" customHeight="1">
      <c r="A37" s="148"/>
      <c r="B37" s="209"/>
      <c r="C37" s="150"/>
      <c r="D37" s="151"/>
      <c r="E37" s="151"/>
      <c r="F37" s="152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1.25" customHeight="1">
      <c r="A38" s="148"/>
      <c r="B38" s="209"/>
      <c r="C38" s="150"/>
      <c r="D38" s="151"/>
      <c r="E38" s="151"/>
      <c r="F38" s="152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1.25" customHeight="1">
      <c r="A39" s="148"/>
      <c r="B39" s="209"/>
      <c r="C39" s="150"/>
      <c r="D39" s="151"/>
      <c r="E39" s="151"/>
      <c r="F39" s="152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1.25" customHeight="1">
      <c r="A40" s="148"/>
      <c r="B40" s="209"/>
      <c r="C40" s="150"/>
      <c r="D40" s="151"/>
      <c r="E40" s="151"/>
      <c r="F40" s="152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1.25" customHeight="1">
      <c r="A41" s="148"/>
      <c r="B41" s="209"/>
      <c r="C41" s="150"/>
      <c r="D41" s="151"/>
      <c r="E41" s="151"/>
      <c r="F41" s="152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148"/>
      <c r="B42" s="209"/>
      <c r="C42" s="150"/>
      <c r="D42" s="151"/>
      <c r="E42" s="151"/>
      <c r="F42" s="15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1.25" customHeight="1">
      <c r="A43" s="148"/>
      <c r="B43" s="209"/>
      <c r="C43" s="150"/>
      <c r="D43" s="151"/>
      <c r="E43" s="151"/>
      <c r="F43" s="152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148"/>
      <c r="B44" s="209"/>
      <c r="C44" s="150"/>
      <c r="D44" s="151"/>
      <c r="E44" s="151"/>
      <c r="F44" s="152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148"/>
      <c r="B45" s="209"/>
      <c r="C45" s="150"/>
      <c r="D45" s="151"/>
      <c r="E45" s="151"/>
      <c r="F45" s="152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148"/>
      <c r="B46" s="209"/>
      <c r="C46" s="150"/>
      <c r="D46" s="151"/>
      <c r="E46" s="151"/>
      <c r="F46" s="152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148"/>
      <c r="B47" s="209"/>
      <c r="C47" s="150"/>
      <c r="D47" s="151"/>
      <c r="E47" s="151"/>
      <c r="F47" s="15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148"/>
      <c r="B48" s="209"/>
      <c r="C48" s="150"/>
      <c r="D48" s="151"/>
      <c r="E48" s="151"/>
      <c r="F48" s="152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1.25" customHeight="1">
      <c r="A49" s="148"/>
      <c r="B49" s="209"/>
      <c r="C49" s="150"/>
      <c r="D49" s="151"/>
      <c r="E49" s="151"/>
      <c r="F49" s="152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148"/>
      <c r="B50" s="209"/>
      <c r="C50" s="150"/>
      <c r="D50" s="151"/>
      <c r="E50" s="151"/>
      <c r="F50" s="15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148"/>
      <c r="B51" s="209"/>
      <c r="C51" s="150"/>
      <c r="D51" s="151"/>
      <c r="E51" s="151"/>
      <c r="F51" s="15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1.25" customHeight="1">
      <c r="A52" s="148"/>
      <c r="B52" s="209"/>
      <c r="C52" s="150"/>
      <c r="D52" s="151"/>
      <c r="E52" s="151"/>
      <c r="F52" s="15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8"/>
      <c r="B53" s="209"/>
      <c r="C53" s="150"/>
      <c r="D53" s="151"/>
      <c r="E53" s="151"/>
      <c r="F53" s="15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8"/>
      <c r="B54" s="209"/>
      <c r="C54" s="150"/>
      <c r="D54" s="151"/>
      <c r="E54" s="151"/>
      <c r="F54" s="15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8"/>
      <c r="B55" s="209"/>
      <c r="C55" s="150"/>
      <c r="D55" s="151"/>
      <c r="E55" s="151"/>
      <c r="F55" s="15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8"/>
      <c r="B56" s="209"/>
      <c r="C56" s="150"/>
      <c r="D56" s="151"/>
      <c r="E56" s="151"/>
      <c r="F56" s="15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8"/>
      <c r="B57" s="209"/>
      <c r="C57" s="150"/>
      <c r="D57" s="151"/>
      <c r="E57" s="151"/>
      <c r="F57" s="15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8"/>
      <c r="B58" s="209"/>
      <c r="C58" s="150"/>
      <c r="D58" s="151"/>
      <c r="E58" s="151"/>
      <c r="F58" s="15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8"/>
      <c r="B59" s="209"/>
      <c r="C59" s="150"/>
      <c r="D59" s="151"/>
      <c r="E59" s="151"/>
      <c r="F59" s="15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8"/>
      <c r="B60" s="209"/>
      <c r="C60" s="150"/>
      <c r="D60" s="151"/>
      <c r="E60" s="151"/>
      <c r="F60" s="15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8"/>
      <c r="B61" s="209"/>
      <c r="C61" s="150"/>
      <c r="D61" s="151"/>
      <c r="E61" s="151"/>
      <c r="F61" s="15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8"/>
      <c r="B62" s="209"/>
      <c r="C62" s="150"/>
      <c r="D62" s="151"/>
      <c r="E62" s="151"/>
      <c r="F62" s="15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8"/>
      <c r="B63" s="209"/>
      <c r="C63" s="150"/>
      <c r="D63" s="151"/>
      <c r="E63" s="151"/>
      <c r="F63" s="15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8"/>
      <c r="B64" s="209"/>
      <c r="C64" s="150"/>
      <c r="D64" s="151"/>
      <c r="E64" s="151"/>
      <c r="F64" s="15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8"/>
      <c r="B65" s="209"/>
      <c r="C65" s="150"/>
      <c r="D65" s="151"/>
      <c r="E65" s="151"/>
      <c r="F65" s="15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8"/>
      <c r="B66" s="209"/>
      <c r="C66" s="150"/>
      <c r="D66" s="151"/>
      <c r="E66" s="151"/>
      <c r="F66" s="15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8"/>
      <c r="B67" s="209"/>
      <c r="C67" s="150"/>
      <c r="D67" s="151"/>
      <c r="E67" s="151"/>
      <c r="F67" s="15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8"/>
      <c r="B68" s="209"/>
      <c r="C68" s="150"/>
      <c r="D68" s="151"/>
      <c r="E68" s="151"/>
      <c r="F68" s="15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8"/>
      <c r="B69" s="209"/>
      <c r="C69" s="150"/>
      <c r="D69" s="151"/>
      <c r="E69" s="151"/>
      <c r="F69" s="15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8"/>
      <c r="B70" s="209"/>
      <c r="C70" s="150"/>
      <c r="D70" s="151"/>
      <c r="E70" s="151"/>
      <c r="F70" s="15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8"/>
      <c r="B71" s="209"/>
      <c r="C71" s="150"/>
      <c r="D71" s="151"/>
      <c r="E71" s="151"/>
      <c r="F71" s="15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8"/>
      <c r="B72" s="209"/>
      <c r="C72" s="150"/>
      <c r="D72" s="151"/>
      <c r="E72" s="151"/>
      <c r="F72" s="152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8"/>
      <c r="B73" s="209"/>
      <c r="C73" s="150"/>
      <c r="D73" s="151"/>
      <c r="E73" s="151"/>
      <c r="F73" s="152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8"/>
      <c r="B74" s="209"/>
      <c r="C74" s="150"/>
      <c r="D74" s="151"/>
      <c r="E74" s="151"/>
      <c r="F74" s="152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8"/>
      <c r="B75" s="209"/>
      <c r="C75" s="150"/>
      <c r="D75" s="151"/>
      <c r="E75" s="151"/>
      <c r="F75" s="152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8"/>
      <c r="B76" s="209"/>
      <c r="C76" s="150"/>
      <c r="D76" s="151"/>
      <c r="E76" s="151"/>
      <c r="F76" s="152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8"/>
      <c r="B77" s="209"/>
      <c r="C77" s="150"/>
      <c r="D77" s="151"/>
      <c r="E77" s="151"/>
      <c r="F77" s="152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8"/>
      <c r="B78" s="209"/>
      <c r="C78" s="150"/>
      <c r="D78" s="151"/>
      <c r="E78" s="151"/>
      <c r="F78" s="152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8"/>
      <c r="B79" s="209"/>
      <c r="C79" s="150"/>
      <c r="D79" s="151"/>
      <c r="E79" s="151"/>
      <c r="F79" s="152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8"/>
      <c r="B80" s="209"/>
      <c r="C80" s="150"/>
      <c r="D80" s="151"/>
      <c r="E80" s="151"/>
      <c r="F80" s="152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8"/>
      <c r="B81" s="209"/>
      <c r="C81" s="150"/>
      <c r="D81" s="151"/>
      <c r="E81" s="151"/>
      <c r="F81" s="15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8"/>
      <c r="B82" s="209"/>
      <c r="C82" s="150"/>
      <c r="D82" s="151"/>
      <c r="E82" s="151"/>
      <c r="F82" s="15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8"/>
      <c r="B83" s="209"/>
      <c r="C83" s="150"/>
      <c r="D83" s="151"/>
      <c r="E83" s="151"/>
      <c r="F83" s="15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8"/>
      <c r="B84" s="209"/>
      <c r="C84" s="150"/>
      <c r="D84" s="151"/>
      <c r="E84" s="151"/>
      <c r="F84" s="15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8"/>
      <c r="B85" s="209"/>
      <c r="C85" s="150"/>
      <c r="D85" s="151"/>
      <c r="E85" s="151"/>
      <c r="F85" s="152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8"/>
      <c r="B86" s="209"/>
      <c r="C86" s="150"/>
      <c r="D86" s="151"/>
      <c r="E86" s="151"/>
      <c r="F86" s="15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8"/>
      <c r="B87" s="209"/>
      <c r="C87" s="150"/>
      <c r="D87" s="151"/>
      <c r="E87" s="151"/>
      <c r="F87" s="15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8"/>
      <c r="B88" s="209"/>
      <c r="C88" s="150"/>
      <c r="D88" s="151"/>
      <c r="E88" s="151"/>
      <c r="F88" s="15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8"/>
      <c r="B89" s="209"/>
      <c r="C89" s="150"/>
      <c r="D89" s="151"/>
      <c r="E89" s="151"/>
      <c r="F89" s="15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8"/>
      <c r="B90" s="209"/>
      <c r="C90" s="150"/>
      <c r="D90" s="151"/>
      <c r="E90" s="151"/>
      <c r="F90" s="15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8"/>
      <c r="B91" s="209"/>
      <c r="C91" s="150"/>
      <c r="D91" s="151"/>
      <c r="E91" s="151"/>
      <c r="F91" s="15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8"/>
      <c r="B92" s="209"/>
      <c r="C92" s="150"/>
      <c r="D92" s="151"/>
      <c r="E92" s="151"/>
      <c r="F92" s="15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8"/>
      <c r="B93" s="209"/>
      <c r="C93" s="150"/>
      <c r="D93" s="151"/>
      <c r="E93" s="151"/>
      <c r="F93" s="15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8"/>
      <c r="B94" s="209"/>
      <c r="C94" s="150"/>
      <c r="D94" s="151"/>
      <c r="E94" s="151"/>
      <c r="F94" s="15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8"/>
      <c r="B95" s="209"/>
      <c r="C95" s="150"/>
      <c r="D95" s="151"/>
      <c r="E95" s="151"/>
      <c r="F95" s="15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8"/>
      <c r="B96" s="209"/>
      <c r="C96" s="150"/>
      <c r="D96" s="151"/>
      <c r="E96" s="151"/>
      <c r="F96" s="15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8"/>
      <c r="B97" s="209"/>
      <c r="C97" s="150"/>
      <c r="D97" s="151"/>
      <c r="E97" s="151"/>
      <c r="F97" s="15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8"/>
      <c r="B98" s="209"/>
      <c r="C98" s="150"/>
      <c r="D98" s="151"/>
      <c r="E98" s="151"/>
      <c r="F98" s="15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8"/>
      <c r="B99" s="209"/>
      <c r="C99" s="150"/>
      <c r="D99" s="151"/>
      <c r="E99" s="151"/>
      <c r="F99" s="15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8"/>
      <c r="B100" s="209"/>
      <c r="C100" s="150"/>
      <c r="D100" s="151"/>
      <c r="E100" s="151"/>
      <c r="F100" s="152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8"/>
      <c r="B101" s="209"/>
      <c r="C101" s="150"/>
      <c r="D101" s="151"/>
      <c r="E101" s="151"/>
      <c r="F101" s="152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8"/>
      <c r="B102" s="209"/>
      <c r="C102" s="150"/>
      <c r="D102" s="151"/>
      <c r="E102" s="151"/>
      <c r="F102" s="152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8"/>
      <c r="B103" s="209"/>
      <c r="C103" s="150"/>
      <c r="D103" s="151"/>
      <c r="E103" s="151"/>
      <c r="F103" s="15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8"/>
      <c r="B104" s="209"/>
      <c r="C104" s="150"/>
      <c r="D104" s="151"/>
      <c r="E104" s="151"/>
      <c r="F104" s="15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8"/>
      <c r="B105" s="209"/>
      <c r="C105" s="150"/>
      <c r="D105" s="151"/>
      <c r="E105" s="151"/>
      <c r="F105" s="15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8"/>
      <c r="B106" s="209"/>
      <c r="C106" s="150"/>
      <c r="D106" s="151"/>
      <c r="E106" s="151"/>
      <c r="F106" s="15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8"/>
      <c r="B107" s="209"/>
      <c r="C107" s="150"/>
      <c r="D107" s="151"/>
      <c r="E107" s="151"/>
      <c r="F107" s="15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8"/>
      <c r="B108" s="209"/>
      <c r="C108" s="150"/>
      <c r="D108" s="151"/>
      <c r="E108" s="15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8"/>
      <c r="B109" s="209"/>
      <c r="C109" s="150"/>
      <c r="D109" s="151"/>
      <c r="E109" s="151"/>
      <c r="F109" s="15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8"/>
      <c r="B110" s="209"/>
      <c r="C110" s="150"/>
      <c r="D110" s="151"/>
      <c r="E110" s="151"/>
      <c r="F110" s="15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8"/>
      <c r="B111" s="209"/>
      <c r="C111" s="150"/>
      <c r="D111" s="151"/>
      <c r="E111" s="151"/>
      <c r="F111" s="15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8"/>
      <c r="B112" s="209"/>
      <c r="C112" s="150"/>
      <c r="D112" s="151"/>
      <c r="E112" s="151"/>
      <c r="F112" s="15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8"/>
      <c r="B113" s="209"/>
      <c r="C113" s="150"/>
      <c r="D113" s="151"/>
      <c r="E113" s="151"/>
      <c r="F113" s="15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8"/>
      <c r="B114" s="209"/>
      <c r="C114" s="150"/>
      <c r="D114" s="151"/>
      <c r="E114" s="151"/>
      <c r="F114" s="152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8"/>
      <c r="B115" s="209"/>
      <c r="C115" s="150"/>
      <c r="D115" s="151"/>
      <c r="E115" s="151"/>
      <c r="F115" s="15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8"/>
      <c r="B116" s="209"/>
      <c r="C116" s="150"/>
      <c r="D116" s="151"/>
      <c r="E116" s="151"/>
      <c r="F116" s="152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8"/>
      <c r="B117" s="209"/>
      <c r="C117" s="150"/>
      <c r="D117" s="151"/>
      <c r="E117" s="151"/>
      <c r="F117" s="15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8"/>
      <c r="B118" s="209"/>
      <c r="C118" s="150"/>
      <c r="D118" s="151"/>
      <c r="E118" s="151"/>
      <c r="F118" s="15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8"/>
      <c r="B119" s="209"/>
      <c r="C119" s="150"/>
      <c r="D119" s="151"/>
      <c r="E119" s="151"/>
      <c r="F119" s="15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8"/>
      <c r="B120" s="209"/>
      <c r="C120" s="150"/>
      <c r="D120" s="151"/>
      <c r="E120" s="151"/>
      <c r="F120" s="15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8"/>
      <c r="B121" s="209"/>
      <c r="C121" s="150"/>
      <c r="D121" s="151"/>
      <c r="E121" s="151"/>
      <c r="F121" s="15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8"/>
      <c r="B122" s="209"/>
      <c r="C122" s="150"/>
      <c r="D122" s="151"/>
      <c r="E122" s="151"/>
      <c r="F122" s="15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8"/>
      <c r="B123" s="209"/>
      <c r="C123" s="150"/>
      <c r="D123" s="151"/>
      <c r="E123" s="151"/>
      <c r="F123" s="15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8"/>
      <c r="B124" s="209"/>
      <c r="C124" s="150"/>
      <c r="D124" s="151"/>
      <c r="E124" s="151"/>
      <c r="F124" s="15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8"/>
      <c r="B125" s="209"/>
      <c r="C125" s="150"/>
      <c r="D125" s="151"/>
      <c r="E125" s="151"/>
      <c r="F125" s="15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8"/>
      <c r="B126" s="209"/>
      <c r="C126" s="150"/>
      <c r="D126" s="151"/>
      <c r="E126" s="151"/>
      <c r="F126" s="15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8"/>
      <c r="B127" s="209"/>
      <c r="C127" s="150"/>
      <c r="D127" s="151"/>
      <c r="E127" s="151"/>
      <c r="F127" s="15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8"/>
      <c r="B128" s="209"/>
      <c r="C128" s="150"/>
      <c r="D128" s="151"/>
      <c r="E128" s="151"/>
      <c r="F128" s="15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8"/>
      <c r="B129" s="209"/>
      <c r="C129" s="150"/>
      <c r="D129" s="151"/>
      <c r="E129" s="151"/>
      <c r="F129" s="15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8"/>
      <c r="B130" s="209"/>
      <c r="C130" s="150"/>
      <c r="D130" s="151"/>
      <c r="E130" s="151"/>
      <c r="F130" s="15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8"/>
      <c r="B131" s="209"/>
      <c r="C131" s="150"/>
      <c r="D131" s="151"/>
      <c r="E131" s="151"/>
      <c r="F131" s="15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8"/>
      <c r="B132" s="209"/>
      <c r="C132" s="150"/>
      <c r="D132" s="151"/>
      <c r="E132" s="151"/>
      <c r="F132" s="15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8"/>
      <c r="B133" s="209"/>
      <c r="C133" s="150"/>
      <c r="D133" s="151"/>
      <c r="E133" s="151"/>
      <c r="F133" s="15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8"/>
      <c r="B134" s="209"/>
      <c r="C134" s="150"/>
      <c r="D134" s="151"/>
      <c r="E134" s="151"/>
      <c r="F134" s="15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8"/>
      <c r="B135" s="209"/>
      <c r="C135" s="150"/>
      <c r="D135" s="151"/>
      <c r="E135" s="151"/>
      <c r="F135" s="15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8"/>
      <c r="B136" s="209"/>
      <c r="C136" s="150"/>
      <c r="D136" s="151"/>
      <c r="E136" s="151"/>
      <c r="F136" s="15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8"/>
      <c r="B137" s="209"/>
      <c r="C137" s="150"/>
      <c r="D137" s="151"/>
      <c r="E137" s="151"/>
      <c r="F137" s="15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8"/>
      <c r="B138" s="209"/>
      <c r="C138" s="150"/>
      <c r="D138" s="151"/>
      <c r="E138" s="151"/>
      <c r="F138" s="15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8"/>
      <c r="B139" s="209"/>
      <c r="C139" s="150"/>
      <c r="D139" s="151"/>
      <c r="E139" s="151"/>
      <c r="F139" s="15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8"/>
      <c r="B140" s="209"/>
      <c r="C140" s="150"/>
      <c r="D140" s="151"/>
      <c r="E140" s="151"/>
      <c r="F140" s="15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8"/>
      <c r="B141" s="209"/>
      <c r="C141" s="150"/>
      <c r="D141" s="151"/>
      <c r="E141" s="151"/>
      <c r="F141" s="15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8"/>
      <c r="B142" s="209"/>
      <c r="C142" s="150"/>
      <c r="D142" s="151"/>
      <c r="E142" s="151"/>
      <c r="F142" s="15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8"/>
      <c r="B143" s="209"/>
      <c r="C143" s="150"/>
      <c r="D143" s="151"/>
      <c r="E143" s="151"/>
      <c r="F143" s="15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8"/>
      <c r="B144" s="209"/>
      <c r="C144" s="150"/>
      <c r="D144" s="151"/>
      <c r="E144" s="151"/>
      <c r="F144" s="15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8"/>
      <c r="B145" s="209"/>
      <c r="C145" s="150"/>
      <c r="D145" s="151"/>
      <c r="E145" s="151"/>
      <c r="F145" s="15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8"/>
      <c r="B146" s="209"/>
      <c r="C146" s="150"/>
      <c r="D146" s="151"/>
      <c r="E146" s="151"/>
      <c r="F146" s="15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8"/>
      <c r="B147" s="209"/>
      <c r="C147" s="150"/>
      <c r="D147" s="151"/>
      <c r="E147" s="151"/>
      <c r="F147" s="15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8"/>
      <c r="B148" s="209"/>
      <c r="C148" s="150"/>
      <c r="D148" s="151"/>
      <c r="E148" s="151"/>
      <c r="F148" s="15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8"/>
      <c r="B149" s="209"/>
      <c r="C149" s="150"/>
      <c r="D149" s="151"/>
      <c r="E149" s="151"/>
      <c r="F149" s="15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8"/>
      <c r="B150" s="209"/>
      <c r="C150" s="150"/>
      <c r="D150" s="151"/>
      <c r="E150" s="151"/>
      <c r="F150" s="15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8"/>
      <c r="B151" s="209"/>
      <c r="C151" s="150"/>
      <c r="D151" s="151"/>
      <c r="E151" s="151"/>
      <c r="F151" s="15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8"/>
      <c r="B152" s="209"/>
      <c r="C152" s="150"/>
      <c r="D152" s="151"/>
      <c r="E152" s="151"/>
      <c r="F152" s="15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8"/>
      <c r="B153" s="209"/>
      <c r="C153" s="150"/>
      <c r="D153" s="151"/>
      <c r="E153" s="151"/>
      <c r="F153" s="15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8"/>
      <c r="B154" s="209"/>
      <c r="C154" s="150"/>
      <c r="D154" s="151"/>
      <c r="E154" s="151"/>
      <c r="F154" s="15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8"/>
      <c r="B155" s="209"/>
      <c r="C155" s="150"/>
      <c r="D155" s="151"/>
      <c r="E155" s="151"/>
      <c r="F155" s="15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8"/>
      <c r="B156" s="209"/>
      <c r="C156" s="150"/>
      <c r="D156" s="151"/>
      <c r="E156" s="151"/>
      <c r="F156" s="15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8"/>
      <c r="B157" s="209"/>
      <c r="C157" s="150"/>
      <c r="D157" s="151"/>
      <c r="E157" s="151"/>
      <c r="F157" s="15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8"/>
      <c r="B158" s="209"/>
      <c r="C158" s="150"/>
      <c r="D158" s="151"/>
      <c r="E158" s="151"/>
      <c r="F158" s="15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8"/>
      <c r="B159" s="209"/>
      <c r="C159" s="150"/>
      <c r="D159" s="151"/>
      <c r="E159" s="151"/>
      <c r="F159" s="15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8"/>
      <c r="B160" s="209"/>
      <c r="C160" s="150"/>
      <c r="D160" s="151"/>
      <c r="E160" s="151"/>
      <c r="F160" s="15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8"/>
      <c r="B161" s="209"/>
      <c r="C161" s="150"/>
      <c r="D161" s="151"/>
      <c r="E161" s="151"/>
      <c r="F161" s="15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8"/>
      <c r="B162" s="209"/>
      <c r="C162" s="150"/>
      <c r="D162" s="151"/>
      <c r="E162" s="151"/>
      <c r="F162" s="15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8"/>
      <c r="B163" s="209"/>
      <c r="C163" s="150"/>
      <c r="D163" s="151"/>
      <c r="E163" s="151"/>
      <c r="F163" s="15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8"/>
      <c r="B164" s="209"/>
      <c r="C164" s="150"/>
      <c r="D164" s="151"/>
      <c r="E164" s="151"/>
      <c r="F164" s="15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8"/>
      <c r="B165" s="209"/>
      <c r="C165" s="150"/>
      <c r="D165" s="151"/>
      <c r="E165" s="151"/>
      <c r="F165" s="15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8"/>
      <c r="B166" s="209"/>
      <c r="C166" s="150"/>
      <c r="D166" s="151"/>
      <c r="E166" s="151"/>
      <c r="F166" s="15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8"/>
      <c r="B167" s="209"/>
      <c r="C167" s="150"/>
      <c r="D167" s="151"/>
      <c r="E167" s="151"/>
      <c r="F167" s="15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8"/>
      <c r="B168" s="209"/>
      <c r="C168" s="150"/>
      <c r="D168" s="151"/>
      <c r="E168" s="151"/>
      <c r="F168" s="15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8"/>
      <c r="B169" s="209"/>
      <c r="C169" s="150"/>
      <c r="D169" s="151"/>
      <c r="E169" s="151"/>
      <c r="F169" s="15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8"/>
      <c r="B170" s="209"/>
      <c r="C170" s="150"/>
      <c r="D170" s="151"/>
      <c r="E170" s="151"/>
      <c r="F170" s="15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8"/>
      <c r="B171" s="209"/>
      <c r="C171" s="150"/>
      <c r="D171" s="151"/>
      <c r="E171" s="151"/>
      <c r="F171" s="15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8"/>
      <c r="B172" s="209"/>
      <c r="C172" s="150"/>
      <c r="D172" s="151"/>
      <c r="E172" s="151"/>
      <c r="F172" s="15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8"/>
      <c r="B173" s="209"/>
      <c r="C173" s="150"/>
      <c r="D173" s="151"/>
      <c r="E173" s="151"/>
      <c r="F173" s="15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8"/>
      <c r="B174" s="209"/>
      <c r="C174" s="150"/>
      <c r="D174" s="151"/>
      <c r="E174" s="151"/>
      <c r="F174" s="15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8"/>
      <c r="B175" s="209"/>
      <c r="C175" s="150"/>
      <c r="D175" s="151"/>
      <c r="E175" s="151"/>
      <c r="F175" s="15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8"/>
      <c r="B176" s="209"/>
      <c r="C176" s="150"/>
      <c r="D176" s="151"/>
      <c r="E176" s="151"/>
      <c r="F176" s="15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8"/>
      <c r="B177" s="209"/>
      <c r="C177" s="150"/>
      <c r="D177" s="151"/>
      <c r="E177" s="151"/>
      <c r="F177" s="15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8"/>
      <c r="B178" s="209"/>
      <c r="C178" s="150"/>
      <c r="D178" s="151"/>
      <c r="E178" s="151"/>
      <c r="F178" s="15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8"/>
      <c r="B179" s="209"/>
      <c r="C179" s="150"/>
      <c r="D179" s="151"/>
      <c r="E179" s="151"/>
      <c r="F179" s="15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8"/>
      <c r="B180" s="209"/>
      <c r="C180" s="150"/>
      <c r="D180" s="151"/>
      <c r="E180" s="151"/>
      <c r="F180" s="15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8"/>
      <c r="B181" s="209"/>
      <c r="C181" s="150"/>
      <c r="D181" s="151"/>
      <c r="E181" s="151"/>
      <c r="F181" s="15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8"/>
      <c r="B182" s="209"/>
      <c r="C182" s="150"/>
      <c r="D182" s="151"/>
      <c r="E182" s="151"/>
      <c r="F182" s="15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8"/>
      <c r="B183" s="209"/>
      <c r="C183" s="150"/>
      <c r="D183" s="151"/>
      <c r="E183" s="151"/>
      <c r="F183" s="15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8"/>
      <c r="B184" s="209"/>
      <c r="C184" s="150"/>
      <c r="D184" s="151"/>
      <c r="E184" s="151"/>
      <c r="F184" s="15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8"/>
      <c r="B185" s="209"/>
      <c r="C185" s="150"/>
      <c r="D185" s="151"/>
      <c r="E185" s="151"/>
      <c r="F185" s="15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8"/>
      <c r="B186" s="209"/>
      <c r="C186" s="150"/>
      <c r="D186" s="151"/>
      <c r="E186" s="151"/>
      <c r="F186" s="15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8"/>
      <c r="B187" s="209"/>
      <c r="C187" s="150"/>
      <c r="D187" s="151"/>
      <c r="E187" s="151"/>
      <c r="F187" s="15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8"/>
      <c r="B188" s="209"/>
      <c r="C188" s="150"/>
      <c r="D188" s="151"/>
      <c r="E188" s="151"/>
      <c r="F188" s="15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8"/>
      <c r="B189" s="209"/>
      <c r="C189" s="150"/>
      <c r="D189" s="151"/>
      <c r="E189" s="151"/>
      <c r="F189" s="15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8"/>
      <c r="B190" s="209"/>
      <c r="C190" s="150"/>
      <c r="D190" s="151"/>
      <c r="E190" s="151"/>
      <c r="F190" s="15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8"/>
      <c r="B191" s="209"/>
      <c r="C191" s="150"/>
      <c r="D191" s="151"/>
      <c r="E191" s="151"/>
      <c r="F191" s="15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8"/>
      <c r="B192" s="209"/>
      <c r="C192" s="150"/>
      <c r="D192" s="151"/>
      <c r="E192" s="151"/>
      <c r="F192" s="15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8"/>
      <c r="B193" s="209"/>
      <c r="C193" s="150"/>
      <c r="D193" s="151"/>
      <c r="E193" s="151"/>
      <c r="F193" s="15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8"/>
      <c r="B194" s="209"/>
      <c r="C194" s="150"/>
      <c r="D194" s="151"/>
      <c r="E194" s="151"/>
      <c r="F194" s="15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8"/>
      <c r="B195" s="209"/>
      <c r="C195" s="150"/>
      <c r="D195" s="151"/>
      <c r="E195" s="151"/>
      <c r="F195" s="15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8"/>
      <c r="B196" s="209"/>
      <c r="C196" s="150"/>
      <c r="D196" s="151"/>
      <c r="E196" s="151"/>
      <c r="F196" s="15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8"/>
      <c r="B197" s="209"/>
      <c r="C197" s="150"/>
      <c r="D197" s="151"/>
      <c r="E197" s="151"/>
      <c r="F197" s="15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8"/>
      <c r="B198" s="209"/>
      <c r="C198" s="150"/>
      <c r="D198" s="151"/>
      <c r="E198" s="151"/>
      <c r="F198" s="15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8"/>
      <c r="B199" s="209"/>
      <c r="C199" s="150"/>
      <c r="D199" s="151"/>
      <c r="E199" s="151"/>
      <c r="F199" s="15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8"/>
      <c r="B200" s="209"/>
      <c r="C200" s="150"/>
      <c r="D200" s="151"/>
      <c r="E200" s="151"/>
      <c r="F200" s="15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8"/>
      <c r="B201" s="209"/>
      <c r="C201" s="150"/>
      <c r="D201" s="151"/>
      <c r="E201" s="151"/>
      <c r="F201" s="15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8"/>
      <c r="B202" s="209"/>
      <c r="C202" s="150"/>
      <c r="D202" s="151"/>
      <c r="E202" s="151"/>
      <c r="F202" s="15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8"/>
      <c r="B203" s="209"/>
      <c r="C203" s="150"/>
      <c r="D203" s="151"/>
      <c r="E203" s="151"/>
      <c r="F203" s="15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8"/>
      <c r="B204" s="209"/>
      <c r="C204" s="150"/>
      <c r="D204" s="151"/>
      <c r="E204" s="151"/>
      <c r="F204" s="15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8"/>
      <c r="B205" s="209"/>
      <c r="C205" s="150"/>
      <c r="D205" s="151"/>
      <c r="E205" s="151"/>
      <c r="F205" s="15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8"/>
      <c r="B206" s="209"/>
      <c r="C206" s="150"/>
      <c r="D206" s="151"/>
      <c r="E206" s="151"/>
      <c r="F206" s="15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8"/>
      <c r="B207" s="209"/>
      <c r="C207" s="150"/>
      <c r="D207" s="151"/>
      <c r="E207" s="151"/>
      <c r="F207" s="15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8"/>
      <c r="B208" s="209"/>
      <c r="C208" s="150"/>
      <c r="D208" s="151"/>
      <c r="E208" s="151"/>
      <c r="F208" s="15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8"/>
      <c r="B209" s="209"/>
      <c r="C209" s="150"/>
      <c r="D209" s="151"/>
      <c r="E209" s="151"/>
      <c r="F209" s="15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8"/>
      <c r="B210" s="209"/>
      <c r="C210" s="150"/>
      <c r="D210" s="151"/>
      <c r="E210" s="151"/>
      <c r="F210" s="15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8"/>
      <c r="B211" s="209"/>
      <c r="C211" s="150"/>
      <c r="D211" s="151"/>
      <c r="E211" s="151"/>
      <c r="F211" s="15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8"/>
      <c r="B212" s="209"/>
      <c r="C212" s="150"/>
      <c r="D212" s="151"/>
      <c r="E212" s="151"/>
      <c r="F212" s="15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8"/>
      <c r="B213" s="209"/>
      <c r="C213" s="150"/>
      <c r="D213" s="151"/>
      <c r="E213" s="151"/>
      <c r="F213" s="15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8"/>
      <c r="B214" s="209"/>
      <c r="C214" s="150"/>
      <c r="D214" s="151"/>
      <c r="E214" s="151"/>
      <c r="F214" s="15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8"/>
      <c r="B215" s="209"/>
      <c r="C215" s="150"/>
      <c r="D215" s="151"/>
      <c r="E215" s="151"/>
      <c r="F215" s="15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8"/>
      <c r="B216" s="209"/>
      <c r="C216" s="150"/>
      <c r="D216" s="151"/>
      <c r="E216" s="151"/>
      <c r="F216" s="15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8"/>
      <c r="B217" s="209"/>
      <c r="C217" s="150"/>
      <c r="D217" s="151"/>
      <c r="E217" s="151"/>
      <c r="F217" s="15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8"/>
      <c r="B218" s="209"/>
      <c r="C218" s="150"/>
      <c r="D218" s="151"/>
      <c r="E218" s="151"/>
      <c r="F218" s="15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8"/>
      <c r="B219" s="209"/>
      <c r="C219" s="150"/>
      <c r="D219" s="151"/>
      <c r="E219" s="151"/>
      <c r="F219" s="15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8"/>
      <c r="B220" s="209"/>
      <c r="C220" s="150"/>
      <c r="D220" s="151"/>
      <c r="E220" s="151"/>
      <c r="F220" s="15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8"/>
      <c r="B221" s="209"/>
      <c r="C221" s="150"/>
      <c r="D221" s="151"/>
      <c r="E221" s="151"/>
      <c r="F221" s="15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8"/>
      <c r="B222" s="209"/>
      <c r="C222" s="150"/>
      <c r="D222" s="151"/>
      <c r="E222" s="151"/>
      <c r="F222" s="15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8"/>
      <c r="B223" s="209"/>
      <c r="C223" s="150"/>
      <c r="D223" s="151"/>
      <c r="E223" s="151"/>
      <c r="F223" s="15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8"/>
      <c r="B224" s="209"/>
      <c r="C224" s="150"/>
      <c r="D224" s="151"/>
      <c r="E224" s="151"/>
      <c r="F224" s="15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8"/>
      <c r="B225" s="209"/>
      <c r="C225" s="150"/>
      <c r="D225" s="151"/>
      <c r="E225" s="151"/>
      <c r="F225" s="15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8"/>
      <c r="B226" s="209"/>
      <c r="C226" s="150"/>
      <c r="D226" s="151"/>
      <c r="E226" s="151"/>
      <c r="F226" s="15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8"/>
      <c r="B227" s="209"/>
      <c r="C227" s="150"/>
      <c r="D227" s="151"/>
      <c r="E227" s="151"/>
      <c r="F227" s="15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8"/>
      <c r="B228" s="209"/>
      <c r="C228" s="150"/>
      <c r="D228" s="151"/>
      <c r="E228" s="151"/>
      <c r="F228" s="15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8"/>
      <c r="B229" s="209"/>
      <c r="C229" s="150"/>
      <c r="D229" s="151"/>
      <c r="E229" s="151"/>
      <c r="F229" s="15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8"/>
      <c r="B230" s="209"/>
      <c r="C230" s="150"/>
      <c r="D230" s="151"/>
      <c r="E230" s="151"/>
      <c r="F230" s="15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20" activePane="bottomLeft" state="frozen"/>
      <selection pane="bottomLeft" activeCell="E5" sqref="E5:E52"/>
    </sheetView>
  </sheetViews>
  <sheetFormatPr defaultColWidth="14.44140625" defaultRowHeight="15" customHeight="1"/>
  <cols>
    <col min="1" max="1" width="40.6640625" customWidth="1"/>
    <col min="2" max="2" width="4.6640625" customWidth="1"/>
    <col min="3" max="3" width="7.6640625" customWidth="1"/>
    <col min="4" max="4" width="15.88671875" customWidth="1"/>
    <col min="5" max="5" width="16" customWidth="1"/>
    <col min="6" max="6" width="11.6640625" customWidth="1"/>
    <col min="7" max="26" width="8" customWidth="1"/>
  </cols>
  <sheetData>
    <row r="1" spans="1:26" ht="13.5" customHeight="1">
      <c r="A1" s="1" t="s">
        <v>2</v>
      </c>
      <c r="B1" s="363" t="s">
        <v>506</v>
      </c>
      <c r="C1" s="364"/>
      <c r="D1" s="364"/>
      <c r="E1" s="364"/>
      <c r="F1" s="36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4.25" customHeight="1">
      <c r="A2" s="366" t="s">
        <v>507</v>
      </c>
      <c r="B2" s="367"/>
      <c r="C2" s="367"/>
      <c r="D2" s="367"/>
      <c r="E2" s="367"/>
      <c r="F2" s="368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9.75" customHeight="1">
      <c r="A3" s="20" t="s">
        <v>23</v>
      </c>
      <c r="B3" s="23" t="s">
        <v>14</v>
      </c>
      <c r="C3" s="25" t="s">
        <v>16</v>
      </c>
      <c r="D3" s="27" t="s">
        <v>25</v>
      </c>
      <c r="E3" s="27" t="s">
        <v>26</v>
      </c>
      <c r="F3" s="29" t="s">
        <v>27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0.5" customHeight="1">
      <c r="A4" s="98"/>
      <c r="B4" s="98"/>
      <c r="C4" s="210"/>
      <c r="D4" s="211"/>
      <c r="E4" s="211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2.75" customHeight="1">
      <c r="A5" s="372" t="s">
        <v>36</v>
      </c>
      <c r="B5" s="358"/>
      <c r="C5" s="358"/>
      <c r="D5" s="359"/>
      <c r="E5" s="323">
        <f>E7+E18+E22+E25+E39+E43</f>
        <v>0</v>
      </c>
      <c r="F5" s="48" t="s">
        <v>43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 customHeight="1">
      <c r="A6" s="117"/>
      <c r="B6" s="113"/>
      <c r="C6" s="114"/>
      <c r="D6" s="79"/>
      <c r="E6" s="311"/>
      <c r="F6" s="11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" customHeight="1">
      <c r="A7" s="116" t="s">
        <v>508</v>
      </c>
      <c r="B7" s="190"/>
      <c r="C7" s="72"/>
      <c r="D7" s="73"/>
      <c r="E7" s="324">
        <f>SUM(E8:E16)</f>
        <v>0</v>
      </c>
      <c r="F7" s="80" t="s">
        <v>43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71" customHeight="1">
      <c r="A8" s="77" t="s">
        <v>509</v>
      </c>
      <c r="B8" s="212" t="s">
        <v>83</v>
      </c>
      <c r="C8" s="122">
        <v>1</v>
      </c>
      <c r="D8" s="213">
        <v>0</v>
      </c>
      <c r="E8" s="329">
        <f t="shared" ref="E8:E16" si="0">C8*D8</f>
        <v>0</v>
      </c>
      <c r="F8" s="75" t="s">
        <v>510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12.75" customHeight="1">
      <c r="A9" s="77" t="s">
        <v>511</v>
      </c>
      <c r="B9" s="190" t="s">
        <v>61</v>
      </c>
      <c r="C9" s="72">
        <v>1</v>
      </c>
      <c r="D9" s="73">
        <v>0</v>
      </c>
      <c r="E9" s="312">
        <f t="shared" si="0"/>
        <v>0</v>
      </c>
      <c r="F9" s="7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>
      <c r="A10" s="77" t="s">
        <v>512</v>
      </c>
      <c r="B10" s="190" t="s">
        <v>61</v>
      </c>
      <c r="C10" s="72">
        <v>1</v>
      </c>
      <c r="D10" s="73">
        <v>0</v>
      </c>
      <c r="E10" s="312">
        <f t="shared" si="0"/>
        <v>0</v>
      </c>
      <c r="F10" s="75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>
      <c r="A11" s="77" t="s">
        <v>513</v>
      </c>
      <c r="B11" s="190" t="s">
        <v>95</v>
      </c>
      <c r="C11" s="72">
        <v>4</v>
      </c>
      <c r="D11" s="73">
        <v>0</v>
      </c>
      <c r="E11" s="312">
        <f t="shared" si="0"/>
        <v>0</v>
      </c>
      <c r="F11" s="7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>
      <c r="A12" s="77" t="s">
        <v>514</v>
      </c>
      <c r="B12" s="190" t="s">
        <v>61</v>
      </c>
      <c r="C12" s="72">
        <v>1</v>
      </c>
      <c r="D12" s="73">
        <v>0</v>
      </c>
      <c r="E12" s="312">
        <f t="shared" si="0"/>
        <v>0</v>
      </c>
      <c r="F12" s="7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24.75" customHeight="1">
      <c r="A13" s="77" t="s">
        <v>515</v>
      </c>
      <c r="B13" s="190" t="s">
        <v>61</v>
      </c>
      <c r="C13" s="72">
        <v>1</v>
      </c>
      <c r="D13" s="73">
        <v>0</v>
      </c>
      <c r="E13" s="312">
        <f t="shared" si="0"/>
        <v>0</v>
      </c>
      <c r="F13" s="7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24.75" customHeight="1">
      <c r="A14" s="77" t="s">
        <v>516</v>
      </c>
      <c r="B14" s="190" t="s">
        <v>61</v>
      </c>
      <c r="C14" s="72">
        <v>1</v>
      </c>
      <c r="D14" s="73">
        <v>0</v>
      </c>
      <c r="E14" s="312">
        <f t="shared" si="0"/>
        <v>0</v>
      </c>
      <c r="F14" s="7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48" customHeight="1">
      <c r="A15" s="77" t="s">
        <v>517</v>
      </c>
      <c r="B15" s="190" t="s">
        <v>61</v>
      </c>
      <c r="C15" s="72">
        <v>1</v>
      </c>
      <c r="D15" s="73">
        <v>0</v>
      </c>
      <c r="E15" s="312">
        <f t="shared" si="0"/>
        <v>0</v>
      </c>
      <c r="F15" s="75" t="s">
        <v>518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>
      <c r="A16" s="77" t="s">
        <v>519</v>
      </c>
      <c r="B16" s="18" t="s">
        <v>61</v>
      </c>
      <c r="C16" s="215">
        <v>1</v>
      </c>
      <c r="D16" s="73">
        <v>0</v>
      </c>
      <c r="E16" s="312">
        <f t="shared" si="0"/>
        <v>0</v>
      </c>
      <c r="F16" s="8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>
      <c r="A17" s="216"/>
      <c r="B17" s="190"/>
      <c r="C17" s="72"/>
      <c r="D17" s="73"/>
      <c r="E17" s="312"/>
      <c r="F17" s="8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" customHeight="1">
      <c r="A18" s="116" t="s">
        <v>520</v>
      </c>
      <c r="B18" s="190"/>
      <c r="C18" s="72"/>
      <c r="D18" s="73"/>
      <c r="E18" s="324">
        <f>SUM(E19:E20)</f>
        <v>0</v>
      </c>
      <c r="F18" s="80" t="s">
        <v>43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1.25" customHeight="1">
      <c r="A19" s="77" t="s">
        <v>521</v>
      </c>
      <c r="B19" s="190" t="s">
        <v>93</v>
      </c>
      <c r="C19" s="87">
        <v>1</v>
      </c>
      <c r="D19" s="73">
        <v>0</v>
      </c>
      <c r="E19" s="312">
        <f t="shared" ref="E19:E20" si="1">C19*D19</f>
        <v>0</v>
      </c>
      <c r="F19" s="8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1.25" customHeight="1">
      <c r="A20" s="77" t="s">
        <v>522</v>
      </c>
      <c r="B20" s="190" t="s">
        <v>93</v>
      </c>
      <c r="C20" s="87">
        <v>16</v>
      </c>
      <c r="D20" s="73">
        <v>0</v>
      </c>
      <c r="E20" s="312">
        <f t="shared" si="1"/>
        <v>0</v>
      </c>
      <c r="F20" s="8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1.25" customHeight="1">
      <c r="A21" s="69"/>
      <c r="B21" s="190"/>
      <c r="C21" s="72"/>
      <c r="D21" s="73"/>
      <c r="E21" s="312"/>
      <c r="F21" s="8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" customHeight="1">
      <c r="A22" s="116" t="s">
        <v>523</v>
      </c>
      <c r="B22" s="190"/>
      <c r="C22" s="72"/>
      <c r="D22" s="73"/>
      <c r="E22" s="324">
        <f>SUM(E23)</f>
        <v>0</v>
      </c>
      <c r="F22" s="80" t="s">
        <v>43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48" customHeight="1">
      <c r="A23" s="77" t="s">
        <v>524</v>
      </c>
      <c r="B23" s="212" t="s">
        <v>61</v>
      </c>
      <c r="C23" s="122">
        <v>1</v>
      </c>
      <c r="D23" s="213">
        <v>0</v>
      </c>
      <c r="E23" s="329">
        <f>C23*D23</f>
        <v>0</v>
      </c>
      <c r="F23" s="78" t="s">
        <v>525</v>
      </c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spans="1:26" ht="12" customHeight="1">
      <c r="A24" s="217"/>
      <c r="B24" s="190"/>
      <c r="C24" s="72"/>
      <c r="D24" s="73"/>
      <c r="E24" s="330"/>
      <c r="F24" s="8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" customHeight="1">
      <c r="A25" s="116" t="s">
        <v>526</v>
      </c>
      <c r="B25" s="190"/>
      <c r="C25" s="72"/>
      <c r="D25" s="73"/>
      <c r="E25" s="324">
        <f>SUM(E26:E37)</f>
        <v>0</v>
      </c>
      <c r="F25" s="80" t="s">
        <v>43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22.5" customHeight="1">
      <c r="A26" s="77" t="s">
        <v>527</v>
      </c>
      <c r="B26" s="113" t="s">
        <v>95</v>
      </c>
      <c r="C26" s="218">
        <v>320</v>
      </c>
      <c r="D26" s="73">
        <v>0</v>
      </c>
      <c r="E26" s="312">
        <f t="shared" ref="E26:E37" si="2">C26*D26</f>
        <v>0</v>
      </c>
      <c r="F26" s="8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1.25" customHeight="1">
      <c r="A27" s="77" t="s">
        <v>528</v>
      </c>
      <c r="B27" s="113" t="s">
        <v>65</v>
      </c>
      <c r="C27" s="218">
        <v>29</v>
      </c>
      <c r="D27" s="73">
        <v>0</v>
      </c>
      <c r="E27" s="312">
        <f t="shared" si="2"/>
        <v>0</v>
      </c>
      <c r="F27" s="8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2.5" customHeight="1">
      <c r="A28" s="77" t="s">
        <v>529</v>
      </c>
      <c r="B28" s="113" t="s">
        <v>61</v>
      </c>
      <c r="C28" s="218">
        <v>1</v>
      </c>
      <c r="D28" s="73">
        <v>0</v>
      </c>
      <c r="E28" s="312">
        <f t="shared" si="2"/>
        <v>0</v>
      </c>
      <c r="F28" s="8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1.25" customHeight="1">
      <c r="A29" s="77" t="s">
        <v>530</v>
      </c>
      <c r="B29" s="113" t="s">
        <v>61</v>
      </c>
      <c r="C29" s="218">
        <v>2</v>
      </c>
      <c r="D29" s="73">
        <v>0</v>
      </c>
      <c r="E29" s="312">
        <f t="shared" si="2"/>
        <v>0</v>
      </c>
      <c r="F29" s="8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1.25" customHeight="1">
      <c r="A30" s="77" t="s">
        <v>531</v>
      </c>
      <c r="B30" s="113" t="s">
        <v>61</v>
      </c>
      <c r="C30" s="218">
        <v>1</v>
      </c>
      <c r="D30" s="73">
        <v>0</v>
      </c>
      <c r="E30" s="312">
        <f t="shared" si="2"/>
        <v>0</v>
      </c>
      <c r="F30" s="8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1.25" customHeight="1">
      <c r="A31" s="77" t="s">
        <v>532</v>
      </c>
      <c r="B31" s="113" t="s">
        <v>61</v>
      </c>
      <c r="C31" s="218">
        <v>8</v>
      </c>
      <c r="D31" s="73">
        <v>0</v>
      </c>
      <c r="E31" s="312">
        <f t="shared" si="2"/>
        <v>0</v>
      </c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1.25" customHeight="1">
      <c r="A32" s="77" t="s">
        <v>533</v>
      </c>
      <c r="B32" s="113" t="s">
        <v>61</v>
      </c>
      <c r="C32" s="218">
        <v>1</v>
      </c>
      <c r="D32" s="73">
        <v>0</v>
      </c>
      <c r="E32" s="312">
        <f t="shared" si="2"/>
        <v>0</v>
      </c>
      <c r="F32" s="8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1.25" customHeight="1">
      <c r="A33" s="77" t="s">
        <v>534</v>
      </c>
      <c r="B33" s="113" t="s">
        <v>95</v>
      </c>
      <c r="C33" s="218">
        <v>9</v>
      </c>
      <c r="D33" s="73">
        <v>0</v>
      </c>
      <c r="E33" s="312">
        <f t="shared" si="2"/>
        <v>0</v>
      </c>
      <c r="F33" s="8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22.5" customHeight="1">
      <c r="A34" s="77" t="s">
        <v>535</v>
      </c>
      <c r="B34" s="113" t="s">
        <v>95</v>
      </c>
      <c r="C34" s="218">
        <v>40</v>
      </c>
      <c r="D34" s="73">
        <v>0</v>
      </c>
      <c r="E34" s="312">
        <f t="shared" si="2"/>
        <v>0</v>
      </c>
      <c r="F34" s="8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1.25" customHeight="1">
      <c r="A35" s="77" t="s">
        <v>536</v>
      </c>
      <c r="B35" s="113" t="s">
        <v>95</v>
      </c>
      <c r="C35" s="218">
        <v>32</v>
      </c>
      <c r="D35" s="73">
        <v>0</v>
      </c>
      <c r="E35" s="312">
        <f t="shared" si="2"/>
        <v>0</v>
      </c>
      <c r="F35" s="8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1.25" customHeight="1">
      <c r="A36" s="77" t="s">
        <v>537</v>
      </c>
      <c r="B36" s="113" t="s">
        <v>61</v>
      </c>
      <c r="C36" s="218">
        <v>4</v>
      </c>
      <c r="D36" s="73">
        <v>0</v>
      </c>
      <c r="E36" s="312">
        <f t="shared" si="2"/>
        <v>0</v>
      </c>
      <c r="F36" s="8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25.5" customHeight="1">
      <c r="A37" s="77" t="s">
        <v>538</v>
      </c>
      <c r="B37" s="113" t="s">
        <v>61</v>
      </c>
      <c r="C37" s="218">
        <v>1</v>
      </c>
      <c r="D37" s="73">
        <v>0</v>
      </c>
      <c r="E37" s="312">
        <f t="shared" si="2"/>
        <v>0</v>
      </c>
      <c r="F37" s="8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" customHeight="1">
      <c r="A38" s="116"/>
      <c r="B38" s="190"/>
      <c r="C38" s="72"/>
      <c r="D38" s="73"/>
      <c r="E38" s="312"/>
      <c r="F38" s="8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" customHeight="1">
      <c r="A39" s="116" t="s">
        <v>539</v>
      </c>
      <c r="B39" s="190"/>
      <c r="C39" s="72"/>
      <c r="D39" s="73"/>
      <c r="E39" s="324">
        <f>SUM(E40:E41)</f>
        <v>0</v>
      </c>
      <c r="F39" s="80" t="s">
        <v>43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24.75" customHeight="1">
      <c r="A40" s="77" t="s">
        <v>540</v>
      </c>
      <c r="B40" s="190" t="s">
        <v>61</v>
      </c>
      <c r="C40" s="72">
        <v>3</v>
      </c>
      <c r="D40" s="73">
        <v>0</v>
      </c>
      <c r="E40" s="312">
        <f t="shared" ref="E40:E41" si="3">C40*D40</f>
        <v>0</v>
      </c>
      <c r="F40" s="78" t="s">
        <v>541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6.25" customHeight="1">
      <c r="A41" s="77" t="s">
        <v>542</v>
      </c>
      <c r="B41" s="190" t="s">
        <v>61</v>
      </c>
      <c r="C41" s="72">
        <v>1</v>
      </c>
      <c r="D41" s="73">
        <v>0</v>
      </c>
      <c r="E41" s="312">
        <f t="shared" si="3"/>
        <v>0</v>
      </c>
      <c r="F41" s="75" t="s">
        <v>66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1.25" customHeight="1">
      <c r="A42" s="69"/>
      <c r="B42" s="190"/>
      <c r="C42" s="72"/>
      <c r="D42" s="73"/>
      <c r="E42" s="312"/>
      <c r="F42" s="88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" customHeight="1">
      <c r="A43" s="116" t="s">
        <v>543</v>
      </c>
      <c r="B43" s="190"/>
      <c r="C43" s="72"/>
      <c r="D43" s="73"/>
      <c r="E43" s="324">
        <f>SUM(E44:E52)</f>
        <v>0</v>
      </c>
      <c r="F43" s="80" t="s">
        <v>43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1.25" customHeight="1">
      <c r="A44" s="77" t="s">
        <v>181</v>
      </c>
      <c r="B44" s="190" t="s">
        <v>83</v>
      </c>
      <c r="C44" s="72">
        <v>1</v>
      </c>
      <c r="D44" s="73">
        <v>0</v>
      </c>
      <c r="E44" s="312">
        <f t="shared" ref="E44:E52" si="4">C44*D44</f>
        <v>0</v>
      </c>
      <c r="F44" s="8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1.25" customHeight="1">
      <c r="A45" s="77" t="s">
        <v>191</v>
      </c>
      <c r="B45" s="190" t="s">
        <v>83</v>
      </c>
      <c r="C45" s="72">
        <v>1</v>
      </c>
      <c r="D45" s="73">
        <v>0</v>
      </c>
      <c r="E45" s="312">
        <f t="shared" si="4"/>
        <v>0</v>
      </c>
      <c r="F45" s="8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1.25" customHeight="1">
      <c r="A46" s="77" t="s">
        <v>544</v>
      </c>
      <c r="B46" s="190" t="s">
        <v>83</v>
      </c>
      <c r="C46" s="72">
        <v>1</v>
      </c>
      <c r="D46" s="73">
        <v>0</v>
      </c>
      <c r="E46" s="312">
        <f t="shared" si="4"/>
        <v>0</v>
      </c>
      <c r="F46" s="8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1.25" customHeight="1">
      <c r="A47" s="77" t="s">
        <v>545</v>
      </c>
      <c r="B47" s="190" t="s">
        <v>83</v>
      </c>
      <c r="C47" s="72">
        <v>1</v>
      </c>
      <c r="D47" s="73">
        <v>0</v>
      </c>
      <c r="E47" s="312">
        <f t="shared" si="4"/>
        <v>0</v>
      </c>
      <c r="F47" s="8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1.25" customHeight="1">
      <c r="A48" s="77" t="s">
        <v>546</v>
      </c>
      <c r="B48" s="190" t="s">
        <v>83</v>
      </c>
      <c r="C48" s="72">
        <v>1</v>
      </c>
      <c r="D48" s="73">
        <v>0</v>
      </c>
      <c r="E48" s="312">
        <f t="shared" si="4"/>
        <v>0</v>
      </c>
      <c r="F48" s="8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22.5" customHeight="1">
      <c r="A49" s="77" t="s">
        <v>547</v>
      </c>
      <c r="B49" s="190" t="s">
        <v>95</v>
      </c>
      <c r="C49" s="72">
        <v>337</v>
      </c>
      <c r="D49" s="73">
        <v>0</v>
      </c>
      <c r="E49" s="312">
        <f t="shared" si="4"/>
        <v>0</v>
      </c>
      <c r="F49" s="8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1.25" customHeight="1">
      <c r="A50" s="77" t="s">
        <v>195</v>
      </c>
      <c r="B50" s="190" t="s">
        <v>83</v>
      </c>
      <c r="C50" s="72">
        <v>1</v>
      </c>
      <c r="D50" s="73">
        <v>0</v>
      </c>
      <c r="E50" s="312">
        <f t="shared" si="4"/>
        <v>0</v>
      </c>
      <c r="F50" s="8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1.25" customHeight="1">
      <c r="A51" s="77" t="s">
        <v>548</v>
      </c>
      <c r="B51" s="190" t="s">
        <v>83</v>
      </c>
      <c r="C51" s="72">
        <v>1</v>
      </c>
      <c r="D51" s="73">
        <v>0</v>
      </c>
      <c r="E51" s="312">
        <f t="shared" si="4"/>
        <v>0</v>
      </c>
      <c r="F51" s="8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22.5" customHeight="1">
      <c r="A52" s="131" t="s">
        <v>549</v>
      </c>
      <c r="B52" s="208" t="s">
        <v>83</v>
      </c>
      <c r="C52" s="134">
        <v>1</v>
      </c>
      <c r="D52" s="136">
        <v>0</v>
      </c>
      <c r="E52" s="315">
        <f t="shared" si="4"/>
        <v>0</v>
      </c>
      <c r="F52" s="137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1.25" customHeight="1">
      <c r="A53" s="148"/>
      <c r="B53" s="209"/>
      <c r="C53" s="150"/>
      <c r="D53" s="151"/>
      <c r="E53" s="151"/>
      <c r="F53" s="15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1.25" customHeight="1">
      <c r="A54" s="148"/>
      <c r="B54" s="209"/>
      <c r="C54" s="150"/>
      <c r="D54" s="151"/>
      <c r="E54" s="151"/>
      <c r="F54" s="15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1.25" customHeight="1">
      <c r="A55" s="148"/>
      <c r="B55" s="209"/>
      <c r="C55" s="150"/>
      <c r="D55" s="151"/>
      <c r="E55" s="151"/>
      <c r="F55" s="15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1.25" customHeight="1">
      <c r="A56" s="148"/>
      <c r="B56" s="209"/>
      <c r="C56" s="150"/>
      <c r="D56" s="151"/>
      <c r="E56" s="151"/>
      <c r="F56" s="15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1.25" customHeight="1">
      <c r="A57" s="148"/>
      <c r="B57" s="209"/>
      <c r="C57" s="150"/>
      <c r="D57" s="151"/>
      <c r="E57" s="151"/>
      <c r="F57" s="15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1.25" customHeight="1">
      <c r="A58" s="148"/>
      <c r="B58" s="209"/>
      <c r="C58" s="150"/>
      <c r="D58" s="151"/>
      <c r="E58" s="151"/>
      <c r="F58" s="15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1.25" customHeight="1">
      <c r="A59" s="148"/>
      <c r="B59" s="209"/>
      <c r="C59" s="150"/>
      <c r="D59" s="151"/>
      <c r="E59" s="151"/>
      <c r="F59" s="15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1.25" customHeight="1">
      <c r="A60" s="148"/>
      <c r="B60" s="209"/>
      <c r="C60" s="150"/>
      <c r="D60" s="151"/>
      <c r="E60" s="151"/>
      <c r="F60" s="15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1.25" customHeight="1">
      <c r="A61" s="148"/>
      <c r="B61" s="209"/>
      <c r="C61" s="150"/>
      <c r="D61" s="151"/>
      <c r="E61" s="151"/>
      <c r="F61" s="15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1.25" customHeight="1">
      <c r="A62" s="148"/>
      <c r="B62" s="209"/>
      <c r="C62" s="150"/>
      <c r="D62" s="151"/>
      <c r="E62" s="151"/>
      <c r="F62" s="15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1.25" customHeight="1">
      <c r="A63" s="148"/>
      <c r="B63" s="209"/>
      <c r="C63" s="150"/>
      <c r="D63" s="151"/>
      <c r="E63" s="151"/>
      <c r="F63" s="15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1.25" customHeight="1">
      <c r="A64" s="148"/>
      <c r="B64" s="209"/>
      <c r="C64" s="150"/>
      <c r="D64" s="151"/>
      <c r="E64" s="151"/>
      <c r="F64" s="15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1.25" customHeight="1">
      <c r="A65" s="148"/>
      <c r="B65" s="209"/>
      <c r="C65" s="150"/>
      <c r="D65" s="151"/>
      <c r="E65" s="151"/>
      <c r="F65" s="15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1.25" customHeight="1">
      <c r="A66" s="148"/>
      <c r="B66" s="209"/>
      <c r="C66" s="150"/>
      <c r="D66" s="151"/>
      <c r="E66" s="151"/>
      <c r="F66" s="15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1.25" customHeight="1">
      <c r="A67" s="148"/>
      <c r="B67" s="209"/>
      <c r="C67" s="150"/>
      <c r="D67" s="151"/>
      <c r="E67" s="151"/>
      <c r="F67" s="15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1.25" customHeight="1">
      <c r="A68" s="148"/>
      <c r="B68" s="209"/>
      <c r="C68" s="150"/>
      <c r="D68" s="151"/>
      <c r="E68" s="151"/>
      <c r="F68" s="15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1.25" customHeight="1">
      <c r="A69" s="148"/>
      <c r="B69" s="209"/>
      <c r="C69" s="150"/>
      <c r="D69" s="151"/>
      <c r="E69" s="151"/>
      <c r="F69" s="15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1.25" customHeight="1">
      <c r="A70" s="148"/>
      <c r="B70" s="209"/>
      <c r="C70" s="150"/>
      <c r="D70" s="151"/>
      <c r="E70" s="151"/>
      <c r="F70" s="15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1.25" customHeight="1">
      <c r="A71" s="148"/>
      <c r="B71" s="209"/>
      <c r="C71" s="150"/>
      <c r="D71" s="151"/>
      <c r="E71" s="151"/>
      <c r="F71" s="15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1.25" customHeight="1">
      <c r="A72" s="148"/>
      <c r="B72" s="209"/>
      <c r="C72" s="150"/>
      <c r="D72" s="151"/>
      <c r="E72" s="151"/>
      <c r="F72" s="152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1.25" customHeight="1">
      <c r="A73" s="148"/>
      <c r="B73" s="209"/>
      <c r="C73" s="150"/>
      <c r="D73" s="151"/>
      <c r="E73" s="151"/>
      <c r="F73" s="152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1.25" customHeight="1">
      <c r="A74" s="148"/>
      <c r="B74" s="209"/>
      <c r="C74" s="150"/>
      <c r="D74" s="151"/>
      <c r="E74" s="151"/>
      <c r="F74" s="152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1.25" customHeight="1">
      <c r="A75" s="148"/>
      <c r="B75" s="209"/>
      <c r="C75" s="150"/>
      <c r="D75" s="151"/>
      <c r="E75" s="151"/>
      <c r="F75" s="152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1.25" customHeight="1">
      <c r="A76" s="148"/>
      <c r="B76" s="209"/>
      <c r="C76" s="150"/>
      <c r="D76" s="151"/>
      <c r="E76" s="151"/>
      <c r="F76" s="152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1.25" customHeight="1">
      <c r="A77" s="148"/>
      <c r="B77" s="209"/>
      <c r="C77" s="150"/>
      <c r="D77" s="151"/>
      <c r="E77" s="151"/>
      <c r="F77" s="152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1.25" customHeight="1">
      <c r="A78" s="148"/>
      <c r="B78" s="209"/>
      <c r="C78" s="150"/>
      <c r="D78" s="151"/>
      <c r="E78" s="151"/>
      <c r="F78" s="152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1.25" customHeight="1">
      <c r="A79" s="148"/>
      <c r="B79" s="209"/>
      <c r="C79" s="150"/>
      <c r="D79" s="151"/>
      <c r="E79" s="151"/>
      <c r="F79" s="152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1.25" customHeight="1">
      <c r="A80" s="148"/>
      <c r="B80" s="209"/>
      <c r="C80" s="150"/>
      <c r="D80" s="151"/>
      <c r="E80" s="151"/>
      <c r="F80" s="152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1.25" customHeight="1">
      <c r="A81" s="148"/>
      <c r="B81" s="209"/>
      <c r="C81" s="150"/>
      <c r="D81" s="151"/>
      <c r="E81" s="151"/>
      <c r="F81" s="152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1.25" customHeight="1">
      <c r="A82" s="148"/>
      <c r="B82" s="209"/>
      <c r="C82" s="150"/>
      <c r="D82" s="151"/>
      <c r="E82" s="151"/>
      <c r="F82" s="15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1.25" customHeight="1">
      <c r="A83" s="148"/>
      <c r="B83" s="209"/>
      <c r="C83" s="150"/>
      <c r="D83" s="151"/>
      <c r="E83" s="151"/>
      <c r="F83" s="152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1.25" customHeight="1">
      <c r="A84" s="148"/>
      <c r="B84" s="209"/>
      <c r="C84" s="150"/>
      <c r="D84" s="151"/>
      <c r="E84" s="151"/>
      <c r="F84" s="152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1.25" customHeight="1">
      <c r="A85" s="148"/>
      <c r="B85" s="209"/>
      <c r="C85" s="150"/>
      <c r="D85" s="151"/>
      <c r="E85" s="151"/>
      <c r="F85" s="152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1.25" customHeight="1">
      <c r="A86" s="148"/>
      <c r="B86" s="209"/>
      <c r="C86" s="150"/>
      <c r="D86" s="151"/>
      <c r="E86" s="151"/>
      <c r="F86" s="152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1.25" customHeight="1">
      <c r="A87" s="148"/>
      <c r="B87" s="209"/>
      <c r="C87" s="150"/>
      <c r="D87" s="151"/>
      <c r="E87" s="151"/>
      <c r="F87" s="152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1.25" customHeight="1">
      <c r="A88" s="148"/>
      <c r="B88" s="209"/>
      <c r="C88" s="150"/>
      <c r="D88" s="151"/>
      <c r="E88" s="151"/>
      <c r="F88" s="152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1.25" customHeight="1">
      <c r="A89" s="148"/>
      <c r="B89" s="209"/>
      <c r="C89" s="150"/>
      <c r="D89" s="151"/>
      <c r="E89" s="151"/>
      <c r="F89" s="152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1.25" customHeight="1">
      <c r="A90" s="148"/>
      <c r="B90" s="209"/>
      <c r="C90" s="150"/>
      <c r="D90" s="151"/>
      <c r="E90" s="151"/>
      <c r="F90" s="152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1.25" customHeight="1">
      <c r="A91" s="148"/>
      <c r="B91" s="209"/>
      <c r="C91" s="150"/>
      <c r="D91" s="151"/>
      <c r="E91" s="151"/>
      <c r="F91" s="152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1.25" customHeight="1">
      <c r="A92" s="148"/>
      <c r="B92" s="209"/>
      <c r="C92" s="150"/>
      <c r="D92" s="151"/>
      <c r="E92" s="151"/>
      <c r="F92" s="15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1.25" customHeight="1">
      <c r="A93" s="148"/>
      <c r="B93" s="209"/>
      <c r="C93" s="150"/>
      <c r="D93" s="151"/>
      <c r="E93" s="151"/>
      <c r="F93" s="15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1.25" customHeight="1">
      <c r="A94" s="148"/>
      <c r="B94" s="209"/>
      <c r="C94" s="150"/>
      <c r="D94" s="151"/>
      <c r="E94" s="151"/>
      <c r="F94" s="152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1.25" customHeight="1">
      <c r="A95" s="148"/>
      <c r="B95" s="209"/>
      <c r="C95" s="150"/>
      <c r="D95" s="151"/>
      <c r="E95" s="151"/>
      <c r="F95" s="152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1.25" customHeight="1">
      <c r="A96" s="148"/>
      <c r="B96" s="209"/>
      <c r="C96" s="150"/>
      <c r="D96" s="151"/>
      <c r="E96" s="151"/>
      <c r="F96" s="152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1.25" customHeight="1">
      <c r="A97" s="148"/>
      <c r="B97" s="209"/>
      <c r="C97" s="150"/>
      <c r="D97" s="151"/>
      <c r="E97" s="151"/>
      <c r="F97" s="152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1.25" customHeight="1">
      <c r="A98" s="148"/>
      <c r="B98" s="209"/>
      <c r="C98" s="150"/>
      <c r="D98" s="151"/>
      <c r="E98" s="151"/>
      <c r="F98" s="15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1.25" customHeight="1">
      <c r="A99" s="148"/>
      <c r="B99" s="209"/>
      <c r="C99" s="150"/>
      <c r="D99" s="151"/>
      <c r="E99" s="151"/>
      <c r="F99" s="152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1.25" customHeight="1">
      <c r="A100" s="148"/>
      <c r="B100" s="209"/>
      <c r="C100" s="150"/>
      <c r="D100" s="151"/>
      <c r="E100" s="151"/>
      <c r="F100" s="152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1.25" customHeight="1">
      <c r="A101" s="148"/>
      <c r="B101" s="209"/>
      <c r="C101" s="150"/>
      <c r="D101" s="151"/>
      <c r="E101" s="151"/>
      <c r="F101" s="152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1.25" customHeight="1">
      <c r="A102" s="148"/>
      <c r="B102" s="209"/>
      <c r="C102" s="150"/>
      <c r="D102" s="151"/>
      <c r="E102" s="151"/>
      <c r="F102" s="152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1.25" customHeight="1">
      <c r="A103" s="148"/>
      <c r="B103" s="209"/>
      <c r="C103" s="150"/>
      <c r="D103" s="151"/>
      <c r="E103" s="151"/>
      <c r="F103" s="15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1.25" customHeight="1">
      <c r="A104" s="148"/>
      <c r="B104" s="209"/>
      <c r="C104" s="150"/>
      <c r="D104" s="151"/>
      <c r="E104" s="151"/>
      <c r="F104" s="15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148"/>
      <c r="B105" s="209"/>
      <c r="C105" s="150"/>
      <c r="D105" s="151"/>
      <c r="E105" s="151"/>
      <c r="F105" s="15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1.25" customHeight="1">
      <c r="A106" s="148"/>
      <c r="B106" s="209"/>
      <c r="C106" s="150"/>
      <c r="D106" s="151"/>
      <c r="E106" s="151"/>
      <c r="F106" s="15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1.25" customHeight="1">
      <c r="A107" s="148"/>
      <c r="B107" s="209"/>
      <c r="C107" s="150"/>
      <c r="D107" s="151"/>
      <c r="E107" s="151"/>
      <c r="F107" s="15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1.25" customHeight="1">
      <c r="A108" s="148"/>
      <c r="B108" s="209"/>
      <c r="C108" s="150"/>
      <c r="D108" s="151"/>
      <c r="E108" s="15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1.25" customHeight="1">
      <c r="A109" s="148"/>
      <c r="B109" s="209"/>
      <c r="C109" s="150"/>
      <c r="D109" s="151"/>
      <c r="E109" s="151"/>
      <c r="F109" s="15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1.25" customHeight="1">
      <c r="A110" s="148"/>
      <c r="B110" s="209"/>
      <c r="C110" s="150"/>
      <c r="D110" s="151"/>
      <c r="E110" s="151"/>
      <c r="F110" s="15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1.25" customHeight="1">
      <c r="A111" s="148"/>
      <c r="B111" s="209"/>
      <c r="C111" s="150"/>
      <c r="D111" s="151"/>
      <c r="E111" s="151"/>
      <c r="F111" s="15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1.25" customHeight="1">
      <c r="A112" s="148"/>
      <c r="B112" s="209"/>
      <c r="C112" s="150"/>
      <c r="D112" s="151"/>
      <c r="E112" s="151"/>
      <c r="F112" s="15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1.25" customHeight="1">
      <c r="A113" s="148"/>
      <c r="B113" s="209"/>
      <c r="C113" s="150"/>
      <c r="D113" s="151"/>
      <c r="E113" s="151"/>
      <c r="F113" s="15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1.25" customHeight="1">
      <c r="A114" s="148"/>
      <c r="B114" s="209"/>
      <c r="C114" s="150"/>
      <c r="D114" s="151"/>
      <c r="E114" s="151"/>
      <c r="F114" s="152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1.25" customHeight="1">
      <c r="A115" s="148"/>
      <c r="B115" s="209"/>
      <c r="C115" s="150"/>
      <c r="D115" s="151"/>
      <c r="E115" s="151"/>
      <c r="F115" s="15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1.25" customHeight="1">
      <c r="A116" s="148"/>
      <c r="B116" s="209"/>
      <c r="C116" s="150"/>
      <c r="D116" s="151"/>
      <c r="E116" s="151"/>
      <c r="F116" s="152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1.25" customHeight="1">
      <c r="A117" s="148"/>
      <c r="B117" s="209"/>
      <c r="C117" s="150"/>
      <c r="D117" s="151"/>
      <c r="E117" s="151"/>
      <c r="F117" s="15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1.25" customHeight="1">
      <c r="A118" s="148"/>
      <c r="B118" s="209"/>
      <c r="C118" s="150"/>
      <c r="D118" s="151"/>
      <c r="E118" s="151"/>
      <c r="F118" s="15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1.25" customHeight="1">
      <c r="A119" s="148"/>
      <c r="B119" s="209"/>
      <c r="C119" s="150"/>
      <c r="D119" s="151"/>
      <c r="E119" s="151"/>
      <c r="F119" s="15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1.25" customHeight="1">
      <c r="A120" s="148"/>
      <c r="B120" s="209"/>
      <c r="C120" s="150"/>
      <c r="D120" s="151"/>
      <c r="E120" s="151"/>
      <c r="F120" s="15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1.25" customHeight="1">
      <c r="A121" s="148"/>
      <c r="B121" s="209"/>
      <c r="C121" s="150"/>
      <c r="D121" s="151"/>
      <c r="E121" s="151"/>
      <c r="F121" s="15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1.25" customHeight="1">
      <c r="A122" s="148"/>
      <c r="B122" s="209"/>
      <c r="C122" s="150"/>
      <c r="D122" s="151"/>
      <c r="E122" s="151"/>
      <c r="F122" s="15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1.25" customHeight="1">
      <c r="A123" s="148"/>
      <c r="B123" s="209"/>
      <c r="C123" s="150"/>
      <c r="D123" s="151"/>
      <c r="E123" s="151"/>
      <c r="F123" s="15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1.25" customHeight="1">
      <c r="A124" s="148"/>
      <c r="B124" s="209"/>
      <c r="C124" s="150"/>
      <c r="D124" s="151"/>
      <c r="E124" s="151"/>
      <c r="F124" s="15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1.25" customHeight="1">
      <c r="A125" s="148"/>
      <c r="B125" s="209"/>
      <c r="C125" s="150"/>
      <c r="D125" s="151"/>
      <c r="E125" s="151"/>
      <c r="F125" s="15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1.25" customHeight="1">
      <c r="A126" s="148"/>
      <c r="B126" s="209"/>
      <c r="C126" s="150"/>
      <c r="D126" s="151"/>
      <c r="E126" s="151"/>
      <c r="F126" s="15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1.25" customHeight="1">
      <c r="A127" s="148"/>
      <c r="B127" s="209"/>
      <c r="C127" s="150"/>
      <c r="D127" s="151"/>
      <c r="E127" s="151"/>
      <c r="F127" s="15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1.25" customHeight="1">
      <c r="A128" s="148"/>
      <c r="B128" s="209"/>
      <c r="C128" s="150"/>
      <c r="D128" s="151"/>
      <c r="E128" s="151"/>
      <c r="F128" s="15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1.25" customHeight="1">
      <c r="A129" s="148"/>
      <c r="B129" s="209"/>
      <c r="C129" s="150"/>
      <c r="D129" s="151"/>
      <c r="E129" s="151"/>
      <c r="F129" s="15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1.25" customHeight="1">
      <c r="A130" s="148"/>
      <c r="B130" s="209"/>
      <c r="C130" s="150"/>
      <c r="D130" s="151"/>
      <c r="E130" s="151"/>
      <c r="F130" s="15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1.25" customHeight="1">
      <c r="A131" s="148"/>
      <c r="B131" s="209"/>
      <c r="C131" s="150"/>
      <c r="D131" s="151"/>
      <c r="E131" s="151"/>
      <c r="F131" s="15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1.25" customHeight="1">
      <c r="A132" s="148"/>
      <c r="B132" s="209"/>
      <c r="C132" s="150"/>
      <c r="D132" s="151"/>
      <c r="E132" s="151"/>
      <c r="F132" s="15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1.25" customHeight="1">
      <c r="A133" s="148"/>
      <c r="B133" s="209"/>
      <c r="C133" s="150"/>
      <c r="D133" s="151"/>
      <c r="E133" s="151"/>
      <c r="F133" s="15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1.25" customHeight="1">
      <c r="A134" s="148"/>
      <c r="B134" s="209"/>
      <c r="C134" s="150"/>
      <c r="D134" s="151"/>
      <c r="E134" s="151"/>
      <c r="F134" s="15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1.25" customHeight="1">
      <c r="A135" s="148"/>
      <c r="B135" s="209"/>
      <c r="C135" s="150"/>
      <c r="D135" s="151"/>
      <c r="E135" s="151"/>
      <c r="F135" s="15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1.25" customHeight="1">
      <c r="A136" s="148"/>
      <c r="B136" s="209"/>
      <c r="C136" s="150"/>
      <c r="D136" s="151"/>
      <c r="E136" s="151"/>
      <c r="F136" s="15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1.25" customHeight="1">
      <c r="A137" s="148"/>
      <c r="B137" s="209"/>
      <c r="C137" s="150"/>
      <c r="D137" s="151"/>
      <c r="E137" s="151"/>
      <c r="F137" s="15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1.25" customHeight="1">
      <c r="A138" s="148"/>
      <c r="B138" s="209"/>
      <c r="C138" s="150"/>
      <c r="D138" s="151"/>
      <c r="E138" s="151"/>
      <c r="F138" s="15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1.25" customHeight="1">
      <c r="A139" s="148"/>
      <c r="B139" s="209"/>
      <c r="C139" s="150"/>
      <c r="D139" s="151"/>
      <c r="E139" s="151"/>
      <c r="F139" s="15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1.25" customHeight="1">
      <c r="A140" s="148"/>
      <c r="B140" s="209"/>
      <c r="C140" s="150"/>
      <c r="D140" s="151"/>
      <c r="E140" s="151"/>
      <c r="F140" s="15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1.25" customHeight="1">
      <c r="A141" s="148"/>
      <c r="B141" s="209"/>
      <c r="C141" s="150"/>
      <c r="D141" s="151"/>
      <c r="E141" s="151"/>
      <c r="F141" s="15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1.25" customHeight="1">
      <c r="A142" s="148"/>
      <c r="B142" s="209"/>
      <c r="C142" s="150"/>
      <c r="D142" s="151"/>
      <c r="E142" s="151"/>
      <c r="F142" s="15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1.25" customHeight="1">
      <c r="A143" s="148"/>
      <c r="B143" s="209"/>
      <c r="C143" s="150"/>
      <c r="D143" s="151"/>
      <c r="E143" s="151"/>
      <c r="F143" s="15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1.25" customHeight="1">
      <c r="A144" s="148"/>
      <c r="B144" s="209"/>
      <c r="C144" s="150"/>
      <c r="D144" s="151"/>
      <c r="E144" s="151"/>
      <c r="F144" s="15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1.25" customHeight="1">
      <c r="A145" s="148"/>
      <c r="B145" s="209"/>
      <c r="C145" s="150"/>
      <c r="D145" s="151"/>
      <c r="E145" s="151"/>
      <c r="F145" s="15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1.25" customHeight="1">
      <c r="A146" s="148"/>
      <c r="B146" s="209"/>
      <c r="C146" s="150"/>
      <c r="D146" s="151"/>
      <c r="E146" s="151"/>
      <c r="F146" s="15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1.25" customHeight="1">
      <c r="A147" s="148"/>
      <c r="B147" s="209"/>
      <c r="C147" s="150"/>
      <c r="D147" s="151"/>
      <c r="E147" s="151"/>
      <c r="F147" s="15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1.25" customHeight="1">
      <c r="A148" s="148"/>
      <c r="B148" s="209"/>
      <c r="C148" s="150"/>
      <c r="D148" s="151"/>
      <c r="E148" s="151"/>
      <c r="F148" s="15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1.25" customHeight="1">
      <c r="A149" s="148"/>
      <c r="B149" s="209"/>
      <c r="C149" s="150"/>
      <c r="D149" s="151"/>
      <c r="E149" s="151"/>
      <c r="F149" s="15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1.25" customHeight="1">
      <c r="A150" s="148"/>
      <c r="B150" s="209"/>
      <c r="C150" s="150"/>
      <c r="D150" s="151"/>
      <c r="E150" s="151"/>
      <c r="F150" s="15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1.25" customHeight="1">
      <c r="A151" s="148"/>
      <c r="B151" s="209"/>
      <c r="C151" s="150"/>
      <c r="D151" s="151"/>
      <c r="E151" s="151"/>
      <c r="F151" s="15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1.25" customHeight="1">
      <c r="A152" s="148"/>
      <c r="B152" s="209"/>
      <c r="C152" s="150"/>
      <c r="D152" s="151"/>
      <c r="E152" s="151"/>
      <c r="F152" s="15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1.25" customHeight="1">
      <c r="A153" s="148"/>
      <c r="B153" s="209"/>
      <c r="C153" s="150"/>
      <c r="D153" s="151"/>
      <c r="E153" s="151"/>
      <c r="F153" s="15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1.25" customHeight="1">
      <c r="A154" s="148"/>
      <c r="B154" s="209"/>
      <c r="C154" s="150"/>
      <c r="D154" s="151"/>
      <c r="E154" s="151"/>
      <c r="F154" s="15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1.25" customHeight="1">
      <c r="A155" s="148"/>
      <c r="B155" s="209"/>
      <c r="C155" s="150"/>
      <c r="D155" s="151"/>
      <c r="E155" s="151"/>
      <c r="F155" s="15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1.25" customHeight="1">
      <c r="A156" s="148"/>
      <c r="B156" s="209"/>
      <c r="C156" s="150"/>
      <c r="D156" s="151"/>
      <c r="E156" s="151"/>
      <c r="F156" s="15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148"/>
      <c r="B157" s="209"/>
      <c r="C157" s="150"/>
      <c r="D157" s="151"/>
      <c r="E157" s="151"/>
      <c r="F157" s="15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148"/>
      <c r="B158" s="209"/>
      <c r="C158" s="150"/>
      <c r="D158" s="151"/>
      <c r="E158" s="151"/>
      <c r="F158" s="15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1.25" customHeight="1">
      <c r="A159" s="148"/>
      <c r="B159" s="209"/>
      <c r="C159" s="150"/>
      <c r="D159" s="151"/>
      <c r="E159" s="151"/>
      <c r="F159" s="15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1.25" customHeight="1">
      <c r="A160" s="148"/>
      <c r="B160" s="209"/>
      <c r="C160" s="150"/>
      <c r="D160" s="151"/>
      <c r="E160" s="151"/>
      <c r="F160" s="15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1.25" customHeight="1">
      <c r="A161" s="148"/>
      <c r="B161" s="209"/>
      <c r="C161" s="150"/>
      <c r="D161" s="151"/>
      <c r="E161" s="151"/>
      <c r="F161" s="15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1.25" customHeight="1">
      <c r="A162" s="148"/>
      <c r="B162" s="209"/>
      <c r="C162" s="150"/>
      <c r="D162" s="151"/>
      <c r="E162" s="151"/>
      <c r="F162" s="15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1.25" customHeight="1">
      <c r="A163" s="148"/>
      <c r="B163" s="209"/>
      <c r="C163" s="150"/>
      <c r="D163" s="151"/>
      <c r="E163" s="151"/>
      <c r="F163" s="15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1.25" customHeight="1">
      <c r="A164" s="148"/>
      <c r="B164" s="209"/>
      <c r="C164" s="150"/>
      <c r="D164" s="151"/>
      <c r="E164" s="151"/>
      <c r="F164" s="15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1.25" customHeight="1">
      <c r="A165" s="148"/>
      <c r="B165" s="209"/>
      <c r="C165" s="150"/>
      <c r="D165" s="151"/>
      <c r="E165" s="151"/>
      <c r="F165" s="15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1.25" customHeight="1">
      <c r="A166" s="148"/>
      <c r="B166" s="209"/>
      <c r="C166" s="150"/>
      <c r="D166" s="151"/>
      <c r="E166" s="151"/>
      <c r="F166" s="15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1.25" customHeight="1">
      <c r="A167" s="148"/>
      <c r="B167" s="209"/>
      <c r="C167" s="150"/>
      <c r="D167" s="151"/>
      <c r="E167" s="151"/>
      <c r="F167" s="15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1.25" customHeight="1">
      <c r="A168" s="148"/>
      <c r="B168" s="209"/>
      <c r="C168" s="150"/>
      <c r="D168" s="151"/>
      <c r="E168" s="151"/>
      <c r="F168" s="15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1.25" customHeight="1">
      <c r="A169" s="148"/>
      <c r="B169" s="209"/>
      <c r="C169" s="150"/>
      <c r="D169" s="151"/>
      <c r="E169" s="151"/>
      <c r="F169" s="15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1.25" customHeight="1">
      <c r="A170" s="148"/>
      <c r="B170" s="209"/>
      <c r="C170" s="150"/>
      <c r="D170" s="151"/>
      <c r="E170" s="151"/>
      <c r="F170" s="15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1.25" customHeight="1">
      <c r="A171" s="148"/>
      <c r="B171" s="209"/>
      <c r="C171" s="150"/>
      <c r="D171" s="151"/>
      <c r="E171" s="151"/>
      <c r="F171" s="15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1.25" customHeight="1">
      <c r="A172" s="148"/>
      <c r="B172" s="209"/>
      <c r="C172" s="150"/>
      <c r="D172" s="151"/>
      <c r="E172" s="151"/>
      <c r="F172" s="15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1.25" customHeight="1">
      <c r="A173" s="148"/>
      <c r="B173" s="209"/>
      <c r="C173" s="150"/>
      <c r="D173" s="151"/>
      <c r="E173" s="151"/>
      <c r="F173" s="15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1.25" customHeight="1">
      <c r="A174" s="148"/>
      <c r="B174" s="209"/>
      <c r="C174" s="150"/>
      <c r="D174" s="151"/>
      <c r="E174" s="151"/>
      <c r="F174" s="15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1.25" customHeight="1">
      <c r="A175" s="148"/>
      <c r="B175" s="209"/>
      <c r="C175" s="150"/>
      <c r="D175" s="151"/>
      <c r="E175" s="151"/>
      <c r="F175" s="15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1.25" customHeight="1">
      <c r="A176" s="148"/>
      <c r="B176" s="209"/>
      <c r="C176" s="150"/>
      <c r="D176" s="151"/>
      <c r="E176" s="151"/>
      <c r="F176" s="15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1.25" customHeight="1">
      <c r="A177" s="148"/>
      <c r="B177" s="209"/>
      <c r="C177" s="150"/>
      <c r="D177" s="151"/>
      <c r="E177" s="151"/>
      <c r="F177" s="15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1.25" customHeight="1">
      <c r="A178" s="148"/>
      <c r="B178" s="209"/>
      <c r="C178" s="150"/>
      <c r="D178" s="151"/>
      <c r="E178" s="151"/>
      <c r="F178" s="15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1.25" customHeight="1">
      <c r="A179" s="148"/>
      <c r="B179" s="209"/>
      <c r="C179" s="150"/>
      <c r="D179" s="151"/>
      <c r="E179" s="151"/>
      <c r="F179" s="15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1.25" customHeight="1">
      <c r="A180" s="148"/>
      <c r="B180" s="209"/>
      <c r="C180" s="150"/>
      <c r="D180" s="151"/>
      <c r="E180" s="151"/>
      <c r="F180" s="15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1.25" customHeight="1">
      <c r="A181" s="148"/>
      <c r="B181" s="209"/>
      <c r="C181" s="150"/>
      <c r="D181" s="151"/>
      <c r="E181" s="151"/>
      <c r="F181" s="15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1.25" customHeight="1">
      <c r="A182" s="148"/>
      <c r="B182" s="209"/>
      <c r="C182" s="150"/>
      <c r="D182" s="151"/>
      <c r="E182" s="151"/>
      <c r="F182" s="15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1.25" customHeight="1">
      <c r="A183" s="148"/>
      <c r="B183" s="209"/>
      <c r="C183" s="150"/>
      <c r="D183" s="151"/>
      <c r="E183" s="151"/>
      <c r="F183" s="15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1.25" customHeight="1">
      <c r="A184" s="148"/>
      <c r="B184" s="209"/>
      <c r="C184" s="150"/>
      <c r="D184" s="151"/>
      <c r="E184" s="151"/>
      <c r="F184" s="15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1.25" customHeight="1">
      <c r="A185" s="148"/>
      <c r="B185" s="209"/>
      <c r="C185" s="150"/>
      <c r="D185" s="151"/>
      <c r="E185" s="151"/>
      <c r="F185" s="15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1.25" customHeight="1">
      <c r="A186" s="148"/>
      <c r="B186" s="209"/>
      <c r="C186" s="150"/>
      <c r="D186" s="151"/>
      <c r="E186" s="151"/>
      <c r="F186" s="15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1.25" customHeight="1">
      <c r="A187" s="148"/>
      <c r="B187" s="209"/>
      <c r="C187" s="150"/>
      <c r="D187" s="151"/>
      <c r="E187" s="151"/>
      <c r="F187" s="15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1.25" customHeight="1">
      <c r="A188" s="148"/>
      <c r="B188" s="209"/>
      <c r="C188" s="150"/>
      <c r="D188" s="151"/>
      <c r="E188" s="151"/>
      <c r="F188" s="15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1.25" customHeight="1">
      <c r="A189" s="148"/>
      <c r="B189" s="209"/>
      <c r="C189" s="150"/>
      <c r="D189" s="151"/>
      <c r="E189" s="151"/>
      <c r="F189" s="15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1.25" customHeight="1">
      <c r="A190" s="148"/>
      <c r="B190" s="209"/>
      <c r="C190" s="150"/>
      <c r="D190" s="151"/>
      <c r="E190" s="151"/>
      <c r="F190" s="15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1.25" customHeight="1">
      <c r="A191" s="148"/>
      <c r="B191" s="209"/>
      <c r="C191" s="150"/>
      <c r="D191" s="151"/>
      <c r="E191" s="151"/>
      <c r="F191" s="15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1.25" customHeight="1">
      <c r="A192" s="148"/>
      <c r="B192" s="209"/>
      <c r="C192" s="150"/>
      <c r="D192" s="151"/>
      <c r="E192" s="151"/>
      <c r="F192" s="15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1.25" customHeight="1">
      <c r="A193" s="148"/>
      <c r="B193" s="209"/>
      <c r="C193" s="150"/>
      <c r="D193" s="151"/>
      <c r="E193" s="151"/>
      <c r="F193" s="15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1.25" customHeight="1">
      <c r="A194" s="148"/>
      <c r="B194" s="209"/>
      <c r="C194" s="150"/>
      <c r="D194" s="151"/>
      <c r="E194" s="151"/>
      <c r="F194" s="15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1.25" customHeight="1">
      <c r="A195" s="148"/>
      <c r="B195" s="209"/>
      <c r="C195" s="150"/>
      <c r="D195" s="151"/>
      <c r="E195" s="151"/>
      <c r="F195" s="15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1.25" customHeight="1">
      <c r="A196" s="148"/>
      <c r="B196" s="209"/>
      <c r="C196" s="150"/>
      <c r="D196" s="151"/>
      <c r="E196" s="151"/>
      <c r="F196" s="15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1.25" customHeight="1">
      <c r="A197" s="148"/>
      <c r="B197" s="209"/>
      <c r="C197" s="150"/>
      <c r="D197" s="151"/>
      <c r="E197" s="151"/>
      <c r="F197" s="15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148"/>
      <c r="B198" s="209"/>
      <c r="C198" s="150"/>
      <c r="D198" s="151"/>
      <c r="E198" s="151"/>
      <c r="F198" s="15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1.25" customHeight="1">
      <c r="A199" s="148"/>
      <c r="B199" s="209"/>
      <c r="C199" s="150"/>
      <c r="D199" s="151"/>
      <c r="E199" s="151"/>
      <c r="F199" s="15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1.25" customHeight="1">
      <c r="A200" s="148"/>
      <c r="B200" s="209"/>
      <c r="C200" s="150"/>
      <c r="D200" s="151"/>
      <c r="E200" s="151"/>
      <c r="F200" s="15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1.25" customHeight="1">
      <c r="A201" s="148"/>
      <c r="B201" s="209"/>
      <c r="C201" s="150"/>
      <c r="D201" s="151"/>
      <c r="E201" s="151"/>
      <c r="F201" s="15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1.25" customHeight="1">
      <c r="A202" s="148"/>
      <c r="B202" s="209"/>
      <c r="C202" s="150"/>
      <c r="D202" s="151"/>
      <c r="E202" s="151"/>
      <c r="F202" s="15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1.25" customHeight="1">
      <c r="A203" s="148"/>
      <c r="B203" s="209"/>
      <c r="C203" s="150"/>
      <c r="D203" s="151"/>
      <c r="E203" s="151"/>
      <c r="F203" s="15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1.25" customHeight="1">
      <c r="A204" s="148"/>
      <c r="B204" s="209"/>
      <c r="C204" s="150"/>
      <c r="D204" s="151"/>
      <c r="E204" s="151"/>
      <c r="F204" s="15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1.25" customHeight="1">
      <c r="A205" s="148"/>
      <c r="B205" s="209"/>
      <c r="C205" s="150"/>
      <c r="D205" s="151"/>
      <c r="E205" s="151"/>
      <c r="F205" s="15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1.25" customHeight="1">
      <c r="A206" s="148"/>
      <c r="B206" s="209"/>
      <c r="C206" s="150"/>
      <c r="D206" s="151"/>
      <c r="E206" s="151"/>
      <c r="F206" s="15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1.25" customHeight="1">
      <c r="A207" s="148"/>
      <c r="B207" s="209"/>
      <c r="C207" s="150"/>
      <c r="D207" s="151"/>
      <c r="E207" s="151"/>
      <c r="F207" s="15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1.25" customHeight="1">
      <c r="A208" s="148"/>
      <c r="B208" s="209"/>
      <c r="C208" s="150"/>
      <c r="D208" s="151"/>
      <c r="E208" s="151"/>
      <c r="F208" s="15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1.25" customHeight="1">
      <c r="A209" s="148"/>
      <c r="B209" s="209"/>
      <c r="C209" s="150"/>
      <c r="D209" s="151"/>
      <c r="E209" s="151"/>
      <c r="F209" s="15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1.25" customHeight="1">
      <c r="A210" s="148"/>
      <c r="B210" s="209"/>
      <c r="C210" s="150"/>
      <c r="D210" s="151"/>
      <c r="E210" s="151"/>
      <c r="F210" s="15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1.25" customHeight="1">
      <c r="A211" s="148"/>
      <c r="B211" s="209"/>
      <c r="C211" s="150"/>
      <c r="D211" s="151"/>
      <c r="E211" s="151"/>
      <c r="F211" s="15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1.25" customHeight="1">
      <c r="A212" s="148"/>
      <c r="B212" s="209"/>
      <c r="C212" s="150"/>
      <c r="D212" s="151"/>
      <c r="E212" s="151"/>
      <c r="F212" s="15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1.25" customHeight="1">
      <c r="A213" s="148"/>
      <c r="B213" s="209"/>
      <c r="C213" s="150"/>
      <c r="D213" s="151"/>
      <c r="E213" s="151"/>
      <c r="F213" s="15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1.25" customHeight="1">
      <c r="A214" s="148"/>
      <c r="B214" s="209"/>
      <c r="C214" s="150"/>
      <c r="D214" s="151"/>
      <c r="E214" s="151"/>
      <c r="F214" s="15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1.25" customHeight="1">
      <c r="A215" s="148"/>
      <c r="B215" s="209"/>
      <c r="C215" s="150"/>
      <c r="D215" s="151"/>
      <c r="E215" s="151"/>
      <c r="F215" s="15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1.25" customHeight="1">
      <c r="A216" s="148"/>
      <c r="B216" s="209"/>
      <c r="C216" s="150"/>
      <c r="D216" s="151"/>
      <c r="E216" s="151"/>
      <c r="F216" s="15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1.25" customHeight="1">
      <c r="A217" s="148"/>
      <c r="B217" s="209"/>
      <c r="C217" s="150"/>
      <c r="D217" s="151"/>
      <c r="E217" s="151"/>
      <c r="F217" s="15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1.25" customHeight="1">
      <c r="A218" s="148"/>
      <c r="B218" s="209"/>
      <c r="C218" s="150"/>
      <c r="D218" s="151"/>
      <c r="E218" s="151"/>
      <c r="F218" s="15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1.25" customHeight="1">
      <c r="A219" s="148"/>
      <c r="B219" s="209"/>
      <c r="C219" s="150"/>
      <c r="D219" s="151"/>
      <c r="E219" s="151"/>
      <c r="F219" s="15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1.25" customHeight="1">
      <c r="A220" s="148"/>
      <c r="B220" s="209"/>
      <c r="C220" s="150"/>
      <c r="D220" s="151"/>
      <c r="E220" s="151"/>
      <c r="F220" s="15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1.25" customHeight="1">
      <c r="A221" s="148"/>
      <c r="B221" s="209"/>
      <c r="C221" s="150"/>
      <c r="D221" s="151"/>
      <c r="E221" s="151"/>
      <c r="F221" s="15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1.25" customHeight="1">
      <c r="A222" s="148"/>
      <c r="B222" s="209"/>
      <c r="C222" s="150"/>
      <c r="D222" s="151"/>
      <c r="E222" s="151"/>
      <c r="F222" s="15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1.25" customHeight="1">
      <c r="A223" s="148"/>
      <c r="B223" s="209"/>
      <c r="C223" s="150"/>
      <c r="D223" s="151"/>
      <c r="E223" s="151"/>
      <c r="F223" s="15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1.25" customHeight="1">
      <c r="A224" s="148"/>
      <c r="B224" s="209"/>
      <c r="C224" s="150"/>
      <c r="D224" s="151"/>
      <c r="E224" s="151"/>
      <c r="F224" s="15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1.25" customHeight="1">
      <c r="A225" s="148"/>
      <c r="B225" s="209"/>
      <c r="C225" s="150"/>
      <c r="D225" s="151"/>
      <c r="E225" s="151"/>
      <c r="F225" s="15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1.25" customHeight="1">
      <c r="A226" s="148"/>
      <c r="B226" s="209"/>
      <c r="C226" s="150"/>
      <c r="D226" s="151"/>
      <c r="E226" s="151"/>
      <c r="F226" s="15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1.25" customHeight="1">
      <c r="A227" s="148"/>
      <c r="B227" s="209"/>
      <c r="C227" s="150"/>
      <c r="D227" s="151"/>
      <c r="E227" s="151"/>
      <c r="F227" s="15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1.25" customHeight="1">
      <c r="A228" s="148"/>
      <c r="B228" s="209"/>
      <c r="C228" s="150"/>
      <c r="D228" s="151"/>
      <c r="E228" s="151"/>
      <c r="F228" s="15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1.25" customHeight="1">
      <c r="A229" s="148"/>
      <c r="B229" s="209"/>
      <c r="C229" s="150"/>
      <c r="D229" s="151"/>
      <c r="E229" s="151"/>
      <c r="F229" s="15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1.25" customHeight="1">
      <c r="A230" s="148"/>
      <c r="B230" s="209"/>
      <c r="C230" s="150"/>
      <c r="D230" s="151"/>
      <c r="E230" s="151"/>
      <c r="F230" s="15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1.25" customHeight="1">
      <c r="A231" s="148"/>
      <c r="B231" s="209"/>
      <c r="C231" s="150"/>
      <c r="D231" s="151"/>
      <c r="E231" s="151"/>
      <c r="F231" s="15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1.25" customHeight="1">
      <c r="A232" s="148"/>
      <c r="B232" s="209"/>
      <c r="C232" s="150"/>
      <c r="D232" s="151"/>
      <c r="E232" s="151"/>
      <c r="F232" s="15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1.25" customHeight="1">
      <c r="A233" s="148"/>
      <c r="B233" s="209"/>
      <c r="C233" s="150"/>
      <c r="D233" s="151"/>
      <c r="E233" s="151"/>
      <c r="F233" s="15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1.25" customHeight="1">
      <c r="A234" s="148"/>
      <c r="B234" s="209"/>
      <c r="C234" s="150"/>
      <c r="D234" s="151"/>
      <c r="E234" s="151"/>
      <c r="F234" s="15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1.25" customHeight="1">
      <c r="A235" s="148"/>
      <c r="B235" s="209"/>
      <c r="C235" s="150"/>
      <c r="D235" s="151"/>
      <c r="E235" s="151"/>
      <c r="F235" s="15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1.25" customHeight="1">
      <c r="A236" s="148"/>
      <c r="B236" s="209"/>
      <c r="C236" s="150"/>
      <c r="D236" s="151"/>
      <c r="E236" s="151"/>
      <c r="F236" s="15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1.25" customHeight="1">
      <c r="A237" s="148"/>
      <c r="B237" s="209"/>
      <c r="C237" s="150"/>
      <c r="D237" s="151"/>
      <c r="E237" s="151"/>
      <c r="F237" s="15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1.25" customHeight="1">
      <c r="A238" s="148"/>
      <c r="B238" s="209"/>
      <c r="C238" s="150"/>
      <c r="D238" s="151"/>
      <c r="E238" s="151"/>
      <c r="F238" s="15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1.25" customHeight="1">
      <c r="A239" s="148"/>
      <c r="B239" s="209"/>
      <c r="C239" s="150"/>
      <c r="D239" s="151"/>
      <c r="E239" s="151"/>
      <c r="F239" s="15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1.25" customHeight="1">
      <c r="A240" s="148"/>
      <c r="B240" s="209"/>
      <c r="C240" s="150"/>
      <c r="D240" s="151"/>
      <c r="E240" s="151"/>
      <c r="F240" s="15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1.25" customHeight="1">
      <c r="A241" s="148"/>
      <c r="B241" s="209"/>
      <c r="C241" s="150"/>
      <c r="D241" s="151"/>
      <c r="E241" s="151"/>
      <c r="F241" s="15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1.25" customHeight="1">
      <c r="A242" s="148"/>
      <c r="B242" s="209"/>
      <c r="C242" s="150"/>
      <c r="D242" s="151"/>
      <c r="E242" s="151"/>
      <c r="F242" s="15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1.25" customHeight="1">
      <c r="A243" s="148"/>
      <c r="B243" s="209"/>
      <c r="C243" s="150"/>
      <c r="D243" s="151"/>
      <c r="E243" s="151"/>
      <c r="F243" s="15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1.25" customHeight="1">
      <c r="A244" s="148"/>
      <c r="B244" s="209"/>
      <c r="C244" s="150"/>
      <c r="D244" s="151"/>
      <c r="E244" s="151"/>
      <c r="F244" s="15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1.25" customHeight="1">
      <c r="A245" s="148"/>
      <c r="B245" s="209"/>
      <c r="C245" s="150"/>
      <c r="D245" s="151"/>
      <c r="E245" s="151"/>
      <c r="F245" s="15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1.25" customHeight="1">
      <c r="A246" s="148"/>
      <c r="B246" s="209"/>
      <c r="C246" s="150"/>
      <c r="D246" s="151"/>
      <c r="E246" s="151"/>
      <c r="F246" s="15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1.25" customHeight="1">
      <c r="A247" s="148"/>
      <c r="B247" s="209"/>
      <c r="C247" s="150"/>
      <c r="D247" s="151"/>
      <c r="E247" s="151"/>
      <c r="F247" s="15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1.25" customHeight="1">
      <c r="A248" s="148"/>
      <c r="B248" s="209"/>
      <c r="C248" s="150"/>
      <c r="D248" s="151"/>
      <c r="E248" s="151"/>
      <c r="F248" s="15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1.25" customHeight="1">
      <c r="A249" s="148"/>
      <c r="B249" s="209"/>
      <c r="C249" s="150"/>
      <c r="D249" s="151"/>
      <c r="E249" s="151"/>
      <c r="F249" s="15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1.25" customHeight="1">
      <c r="A250" s="148"/>
      <c r="B250" s="209"/>
      <c r="C250" s="150"/>
      <c r="D250" s="151"/>
      <c r="E250" s="151"/>
      <c r="F250" s="15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148"/>
      <c r="B251" s="209"/>
      <c r="C251" s="150"/>
      <c r="D251" s="151"/>
      <c r="E251" s="151"/>
      <c r="F251" s="15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1.25" customHeight="1">
      <c r="A252" s="148"/>
      <c r="B252" s="209"/>
      <c r="C252" s="150"/>
      <c r="D252" s="151"/>
      <c r="E252" s="151"/>
      <c r="F252" s="15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topLeftCell="C1" workbookViewId="0">
      <pane ySplit="3" topLeftCell="A5" activePane="bottomLeft" state="frozen"/>
      <selection pane="bottomLeft" activeCell="G85" sqref="G5:G85"/>
    </sheetView>
  </sheetViews>
  <sheetFormatPr defaultColWidth="14.44140625" defaultRowHeight="15" customHeight="1"/>
  <cols>
    <col min="1" max="1" width="5.44140625" hidden="1" customWidth="1"/>
    <col min="2" max="2" width="4.6640625" hidden="1" customWidth="1"/>
    <col min="3" max="3" width="8.33203125" customWidth="1"/>
    <col min="4" max="4" width="60.88671875" customWidth="1"/>
    <col min="5" max="5" width="4.5546875" customWidth="1"/>
    <col min="6" max="6" width="7.33203125" customWidth="1"/>
    <col min="7" max="7" width="17" customWidth="1"/>
    <col min="8" max="8" width="18.6640625" customWidth="1"/>
    <col min="9" max="10" width="9.109375" customWidth="1"/>
    <col min="11" max="26" width="8" customWidth="1"/>
  </cols>
  <sheetData>
    <row r="1" spans="1:26" ht="15" customHeight="1">
      <c r="A1" s="219"/>
      <c r="B1" s="219"/>
      <c r="C1" s="373" t="s">
        <v>550</v>
      </c>
      <c r="D1" s="346"/>
      <c r="E1" s="346"/>
      <c r="F1" s="346"/>
      <c r="G1" s="346"/>
      <c r="H1" s="347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5" customHeight="1">
      <c r="A2" s="219"/>
      <c r="B2" s="219"/>
      <c r="C2" s="375" t="s">
        <v>459</v>
      </c>
      <c r="D2" s="350"/>
      <c r="E2" s="350"/>
      <c r="F2" s="350"/>
      <c r="G2" s="350"/>
      <c r="H2" s="351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3.5" customHeight="1">
      <c r="A3" s="221" t="s">
        <v>551</v>
      </c>
      <c r="B3" s="222" t="s">
        <v>552</v>
      </c>
      <c r="C3" s="223" t="s">
        <v>553</v>
      </c>
      <c r="D3" s="224" t="s">
        <v>554</v>
      </c>
      <c r="E3" s="224" t="s">
        <v>14</v>
      </c>
      <c r="F3" s="225" t="s">
        <v>555</v>
      </c>
      <c r="G3" s="226" t="s">
        <v>556</v>
      </c>
      <c r="H3" s="227" t="s">
        <v>557</v>
      </c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12.75" customHeight="1">
      <c r="A4" s="219"/>
      <c r="B4" s="219"/>
      <c r="C4" s="228"/>
      <c r="D4" s="229" t="s">
        <v>558</v>
      </c>
      <c r="E4" s="230"/>
      <c r="F4" s="231"/>
      <c r="G4" s="129"/>
      <c r="H4" s="232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</row>
    <row r="5" spans="1:26" ht="78.75" customHeight="1">
      <c r="A5" s="219"/>
      <c r="B5" s="219"/>
      <c r="C5" s="233">
        <v>1</v>
      </c>
      <c r="D5" s="234" t="s">
        <v>559</v>
      </c>
      <c r="E5" s="230" t="s">
        <v>61</v>
      </c>
      <c r="F5" s="231">
        <v>1</v>
      </c>
      <c r="G5" s="317">
        <v>0</v>
      </c>
      <c r="H5" s="232">
        <f>F5*G5</f>
        <v>0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ht="12.75" customHeight="1">
      <c r="A6" s="219"/>
      <c r="B6" s="219"/>
      <c r="C6" s="233"/>
      <c r="D6" s="234"/>
      <c r="E6" s="230"/>
      <c r="F6" s="231"/>
      <c r="G6" s="317"/>
      <c r="H6" s="232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</row>
    <row r="7" spans="1:26" ht="12.75" customHeight="1">
      <c r="A7" s="219"/>
      <c r="B7" s="219"/>
      <c r="C7" s="233"/>
      <c r="D7" s="229" t="s">
        <v>560</v>
      </c>
      <c r="E7" s="230"/>
      <c r="F7" s="231"/>
      <c r="G7" s="317"/>
      <c r="H7" s="232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26" ht="26.25" customHeight="1">
      <c r="A8" s="219"/>
      <c r="B8" s="219"/>
      <c r="C8" s="233">
        <f>C5+1</f>
        <v>2</v>
      </c>
      <c r="D8" s="234" t="s">
        <v>561</v>
      </c>
      <c r="E8" s="230" t="s">
        <v>61</v>
      </c>
      <c r="F8" s="231">
        <v>6</v>
      </c>
      <c r="G8" s="317">
        <v>0</v>
      </c>
      <c r="H8" s="232">
        <f t="shared" ref="H8:H10" si="0">F8*G8</f>
        <v>0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</row>
    <row r="9" spans="1:26" ht="26.25" customHeight="1">
      <c r="A9" s="219"/>
      <c r="B9" s="219"/>
      <c r="C9" s="233">
        <f t="shared" ref="C9:C10" si="1">C8+1</f>
        <v>3</v>
      </c>
      <c r="D9" s="234" t="s">
        <v>562</v>
      </c>
      <c r="E9" s="230" t="s">
        <v>61</v>
      </c>
      <c r="F9" s="231">
        <v>1</v>
      </c>
      <c r="G9" s="331">
        <v>0</v>
      </c>
      <c r="H9" s="232">
        <f t="shared" si="0"/>
        <v>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spans="1:26" ht="26.25" customHeight="1">
      <c r="A10" s="219"/>
      <c r="B10" s="219"/>
      <c r="C10" s="233">
        <f t="shared" si="1"/>
        <v>4</v>
      </c>
      <c r="D10" s="234" t="s">
        <v>563</v>
      </c>
      <c r="E10" s="230" t="s">
        <v>61</v>
      </c>
      <c r="F10" s="231">
        <v>2</v>
      </c>
      <c r="G10" s="317">
        <v>0</v>
      </c>
      <c r="H10" s="232">
        <f t="shared" si="0"/>
        <v>0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spans="1:26" ht="12.75" customHeight="1">
      <c r="A11" s="219"/>
      <c r="B11" s="219"/>
      <c r="C11" s="233"/>
      <c r="D11" s="234"/>
      <c r="E11" s="230"/>
      <c r="F11" s="231"/>
      <c r="G11" s="317"/>
      <c r="H11" s="232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spans="1:26" ht="12.75" customHeight="1">
      <c r="A12" s="219"/>
      <c r="B12" s="219"/>
      <c r="C12" s="233"/>
      <c r="D12" s="229" t="s">
        <v>564</v>
      </c>
      <c r="E12" s="235"/>
      <c r="F12" s="231"/>
      <c r="G12" s="332"/>
      <c r="H12" s="236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</row>
    <row r="13" spans="1:26" ht="12.75" customHeight="1">
      <c r="A13" s="219"/>
      <c r="B13" s="219"/>
      <c r="C13" s="233">
        <f>C10+1</f>
        <v>5</v>
      </c>
      <c r="D13" s="234" t="s">
        <v>565</v>
      </c>
      <c r="E13" s="230" t="s">
        <v>61</v>
      </c>
      <c r="F13" s="231">
        <v>1</v>
      </c>
      <c r="G13" s="317">
        <v>0</v>
      </c>
      <c r="H13" s="232">
        <f t="shared" ref="H13:H35" si="2">F13*G13</f>
        <v>0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</row>
    <row r="14" spans="1:26" ht="26.25" customHeight="1">
      <c r="A14" s="219"/>
      <c r="B14" s="219"/>
      <c r="C14" s="233">
        <f t="shared" ref="C14:C35" si="3">C13+1</f>
        <v>6</v>
      </c>
      <c r="D14" s="234" t="s">
        <v>566</v>
      </c>
      <c r="E14" s="230" t="s">
        <v>61</v>
      </c>
      <c r="F14" s="231">
        <v>17</v>
      </c>
      <c r="G14" s="317">
        <v>0</v>
      </c>
      <c r="H14" s="232">
        <f t="shared" si="2"/>
        <v>0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spans="1:26" ht="12.75" customHeight="1">
      <c r="A15" s="219"/>
      <c r="B15" s="219"/>
      <c r="C15" s="233">
        <f t="shared" si="3"/>
        <v>7</v>
      </c>
      <c r="D15" s="234" t="s">
        <v>567</v>
      </c>
      <c r="E15" s="230" t="s">
        <v>61</v>
      </c>
      <c r="F15" s="231">
        <v>4</v>
      </c>
      <c r="G15" s="317">
        <v>0</v>
      </c>
      <c r="H15" s="232">
        <f t="shared" si="2"/>
        <v>0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spans="1:26" ht="12.75" customHeight="1">
      <c r="A16" s="219"/>
      <c r="B16" s="219"/>
      <c r="C16" s="233">
        <f t="shared" si="3"/>
        <v>8</v>
      </c>
      <c r="D16" s="234" t="s">
        <v>568</v>
      </c>
      <c r="E16" s="230" t="s">
        <v>61</v>
      </c>
      <c r="F16" s="231">
        <v>2</v>
      </c>
      <c r="G16" s="317">
        <v>0</v>
      </c>
      <c r="H16" s="232">
        <f t="shared" si="2"/>
        <v>0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spans="1:26" ht="12.75" customHeight="1">
      <c r="A17" s="219"/>
      <c r="B17" s="219"/>
      <c r="C17" s="233">
        <f t="shared" si="3"/>
        <v>9</v>
      </c>
      <c r="D17" s="234" t="s">
        <v>569</v>
      </c>
      <c r="E17" s="230" t="s">
        <v>61</v>
      </c>
      <c r="F17" s="231">
        <v>4</v>
      </c>
      <c r="G17" s="317">
        <v>0</v>
      </c>
      <c r="H17" s="232">
        <f t="shared" si="2"/>
        <v>0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spans="1:26" ht="12.75" customHeight="1">
      <c r="A18" s="219"/>
      <c r="B18" s="219"/>
      <c r="C18" s="233">
        <f t="shared" si="3"/>
        <v>10</v>
      </c>
      <c r="D18" s="234" t="s">
        <v>570</v>
      </c>
      <c r="E18" s="230" t="s">
        <v>61</v>
      </c>
      <c r="F18" s="231">
        <v>1</v>
      </c>
      <c r="G18" s="317">
        <v>0</v>
      </c>
      <c r="H18" s="232">
        <f t="shared" si="2"/>
        <v>0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spans="1:26" ht="12.75" customHeight="1">
      <c r="A19" s="219"/>
      <c r="B19" s="219"/>
      <c r="C19" s="233">
        <f t="shared" si="3"/>
        <v>11</v>
      </c>
      <c r="D19" s="234" t="s">
        <v>571</v>
      </c>
      <c r="E19" s="230" t="s">
        <v>61</v>
      </c>
      <c r="F19" s="231">
        <v>4</v>
      </c>
      <c r="G19" s="317">
        <v>0</v>
      </c>
      <c r="H19" s="232">
        <f t="shared" si="2"/>
        <v>0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</row>
    <row r="20" spans="1:26" ht="12.75" customHeight="1">
      <c r="A20" s="219"/>
      <c r="B20" s="219"/>
      <c r="C20" s="233">
        <f t="shared" si="3"/>
        <v>12</v>
      </c>
      <c r="D20" s="234" t="s">
        <v>572</v>
      </c>
      <c r="E20" s="230" t="s">
        <v>61</v>
      </c>
      <c r="F20" s="231">
        <v>4</v>
      </c>
      <c r="G20" s="317">
        <v>0</v>
      </c>
      <c r="H20" s="232">
        <f t="shared" si="2"/>
        <v>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</row>
    <row r="21" spans="1:26" ht="12.75" customHeight="1">
      <c r="A21" s="219"/>
      <c r="B21" s="219"/>
      <c r="C21" s="233">
        <f t="shared" si="3"/>
        <v>13</v>
      </c>
      <c r="D21" s="234" t="s">
        <v>573</v>
      </c>
      <c r="E21" s="230" t="s">
        <v>61</v>
      </c>
      <c r="F21" s="231">
        <v>26</v>
      </c>
      <c r="G21" s="317">
        <v>0</v>
      </c>
      <c r="H21" s="232">
        <f t="shared" si="2"/>
        <v>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</row>
    <row r="22" spans="1:26" ht="12.75" customHeight="1">
      <c r="A22" s="219"/>
      <c r="B22" s="219"/>
      <c r="C22" s="233">
        <f t="shared" si="3"/>
        <v>14</v>
      </c>
      <c r="D22" s="234" t="s">
        <v>574</v>
      </c>
      <c r="E22" s="230" t="s">
        <v>61</v>
      </c>
      <c r="F22" s="231">
        <v>12</v>
      </c>
      <c r="G22" s="317">
        <v>0</v>
      </c>
      <c r="H22" s="232">
        <f t="shared" si="2"/>
        <v>0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</row>
    <row r="23" spans="1:26" ht="12.75" customHeight="1">
      <c r="A23" s="219"/>
      <c r="B23" s="219"/>
      <c r="C23" s="233">
        <f t="shared" si="3"/>
        <v>15</v>
      </c>
      <c r="D23" s="234" t="s">
        <v>575</v>
      </c>
      <c r="E23" s="230" t="s">
        <v>61</v>
      </c>
      <c r="F23" s="231">
        <v>2</v>
      </c>
      <c r="G23" s="317">
        <v>0</v>
      </c>
      <c r="H23" s="232">
        <f t="shared" si="2"/>
        <v>0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</row>
    <row r="24" spans="1:26" ht="26.25" customHeight="1">
      <c r="A24" s="219"/>
      <c r="B24" s="219"/>
      <c r="C24" s="233">
        <f t="shared" si="3"/>
        <v>16</v>
      </c>
      <c r="D24" s="234" t="s">
        <v>576</v>
      </c>
      <c r="E24" s="230" t="s">
        <v>61</v>
      </c>
      <c r="F24" s="231">
        <v>3</v>
      </c>
      <c r="G24" s="317">
        <v>0</v>
      </c>
      <c r="H24" s="232">
        <f t="shared" si="2"/>
        <v>0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</row>
    <row r="25" spans="1:26" ht="12.75" customHeight="1">
      <c r="A25" s="219"/>
      <c r="B25" s="219"/>
      <c r="C25" s="233">
        <f t="shared" si="3"/>
        <v>17</v>
      </c>
      <c r="D25" s="234" t="s">
        <v>577</v>
      </c>
      <c r="E25" s="230" t="s">
        <v>95</v>
      </c>
      <c r="F25" s="231">
        <v>80</v>
      </c>
      <c r="G25" s="317">
        <v>0</v>
      </c>
      <c r="H25" s="232">
        <f t="shared" si="2"/>
        <v>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</row>
    <row r="26" spans="1:26" ht="12.75" customHeight="1">
      <c r="A26" s="219"/>
      <c r="B26" s="219"/>
      <c r="C26" s="233">
        <f t="shared" si="3"/>
        <v>18</v>
      </c>
      <c r="D26" s="234" t="s">
        <v>578</v>
      </c>
      <c r="E26" s="230" t="s">
        <v>95</v>
      </c>
      <c r="F26" s="231">
        <v>60</v>
      </c>
      <c r="G26" s="317">
        <v>0</v>
      </c>
      <c r="H26" s="232">
        <f t="shared" si="2"/>
        <v>0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ht="12.75" customHeight="1">
      <c r="A27" s="219"/>
      <c r="B27" s="219"/>
      <c r="C27" s="233">
        <f t="shared" si="3"/>
        <v>19</v>
      </c>
      <c r="D27" s="234" t="s">
        <v>579</v>
      </c>
      <c r="E27" s="230" t="s">
        <v>95</v>
      </c>
      <c r="F27" s="231">
        <v>40</v>
      </c>
      <c r="G27" s="317">
        <v>0</v>
      </c>
      <c r="H27" s="232">
        <f t="shared" si="2"/>
        <v>0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26" ht="12.75" customHeight="1">
      <c r="A28" s="219"/>
      <c r="B28" s="219"/>
      <c r="C28" s="233">
        <f t="shared" si="3"/>
        <v>20</v>
      </c>
      <c r="D28" s="234" t="s">
        <v>580</v>
      </c>
      <c r="E28" s="230" t="s">
        <v>95</v>
      </c>
      <c r="F28" s="231">
        <v>30</v>
      </c>
      <c r="G28" s="317">
        <v>0</v>
      </c>
      <c r="H28" s="232">
        <f t="shared" si="2"/>
        <v>0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ht="15" customHeight="1">
      <c r="A29" s="219"/>
      <c r="B29" s="219"/>
      <c r="C29" s="233">
        <f t="shared" si="3"/>
        <v>21</v>
      </c>
      <c r="D29" s="234" t="s">
        <v>581</v>
      </c>
      <c r="E29" s="230" t="s">
        <v>95</v>
      </c>
      <c r="F29" s="231">
        <v>70</v>
      </c>
      <c r="G29" s="317">
        <v>0</v>
      </c>
      <c r="H29" s="232">
        <f t="shared" si="2"/>
        <v>0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ht="12.75" customHeight="1">
      <c r="A30" s="219"/>
      <c r="B30" s="219"/>
      <c r="C30" s="233">
        <f t="shared" si="3"/>
        <v>22</v>
      </c>
      <c r="D30" s="234" t="s">
        <v>582</v>
      </c>
      <c r="E30" s="230" t="s">
        <v>95</v>
      </c>
      <c r="F30" s="231">
        <v>40</v>
      </c>
      <c r="G30" s="317">
        <v>0</v>
      </c>
      <c r="H30" s="232">
        <f t="shared" si="2"/>
        <v>0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ht="12.75" customHeight="1">
      <c r="A31" s="219"/>
      <c r="B31" s="219"/>
      <c r="C31" s="233">
        <f t="shared" si="3"/>
        <v>23</v>
      </c>
      <c r="D31" s="234" t="s">
        <v>583</v>
      </c>
      <c r="E31" s="230" t="s">
        <v>95</v>
      </c>
      <c r="F31" s="231">
        <v>15</v>
      </c>
      <c r="G31" s="317">
        <v>0</v>
      </c>
      <c r="H31" s="232">
        <f t="shared" si="2"/>
        <v>0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ht="15" customHeight="1">
      <c r="A32" s="219"/>
      <c r="B32" s="219"/>
      <c r="C32" s="233">
        <f t="shared" si="3"/>
        <v>24</v>
      </c>
      <c r="D32" s="234" t="s">
        <v>584</v>
      </c>
      <c r="E32" s="230" t="s">
        <v>95</v>
      </c>
      <c r="F32" s="231">
        <v>25</v>
      </c>
      <c r="G32" s="317">
        <v>0</v>
      </c>
      <c r="H32" s="232">
        <f t="shared" si="2"/>
        <v>0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ht="12.75" customHeight="1">
      <c r="A33" s="219"/>
      <c r="B33" s="219"/>
      <c r="C33" s="233">
        <f t="shared" si="3"/>
        <v>25</v>
      </c>
      <c r="D33" s="234" t="s">
        <v>585</v>
      </c>
      <c r="E33" s="230" t="s">
        <v>95</v>
      </c>
      <c r="F33" s="231">
        <v>20</v>
      </c>
      <c r="G33" s="317">
        <v>0</v>
      </c>
      <c r="H33" s="232">
        <f t="shared" si="2"/>
        <v>0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ht="12.75" customHeight="1">
      <c r="A34" s="219"/>
      <c r="B34" s="219"/>
      <c r="C34" s="233">
        <f t="shared" si="3"/>
        <v>26</v>
      </c>
      <c r="D34" s="234" t="s">
        <v>586</v>
      </c>
      <c r="E34" s="230" t="s">
        <v>61</v>
      </c>
      <c r="F34" s="231">
        <v>1</v>
      </c>
      <c r="G34" s="317">
        <v>0</v>
      </c>
      <c r="H34" s="232">
        <f t="shared" si="2"/>
        <v>0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ht="12.75" customHeight="1">
      <c r="A35" s="219"/>
      <c r="B35" s="219"/>
      <c r="C35" s="233">
        <f t="shared" si="3"/>
        <v>27</v>
      </c>
      <c r="D35" s="234" t="s">
        <v>587</v>
      </c>
      <c r="E35" s="230" t="s">
        <v>83</v>
      </c>
      <c r="F35" s="231">
        <v>1</v>
      </c>
      <c r="G35" s="317">
        <v>0</v>
      </c>
      <c r="H35" s="232">
        <f t="shared" si="2"/>
        <v>0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ht="39" customHeight="1">
      <c r="A36" s="219"/>
      <c r="B36" s="219"/>
      <c r="C36" s="233"/>
      <c r="D36" s="234" t="s">
        <v>588</v>
      </c>
      <c r="E36" s="230"/>
      <c r="F36" s="231"/>
      <c r="G36" s="317"/>
      <c r="H36" s="232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ht="12.75" customHeight="1">
      <c r="A37" s="219"/>
      <c r="B37" s="219"/>
      <c r="C37" s="233"/>
      <c r="D37" s="234"/>
      <c r="E37" s="230"/>
      <c r="F37" s="231"/>
      <c r="G37" s="317"/>
      <c r="H37" s="232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ht="12.75" customHeight="1">
      <c r="A38" s="219"/>
      <c r="B38" s="219"/>
      <c r="C38" s="233"/>
      <c r="D38" s="229" t="s">
        <v>589</v>
      </c>
      <c r="E38" s="230"/>
      <c r="F38" s="231"/>
      <c r="G38" s="317"/>
      <c r="H38" s="232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12.75" customHeight="1">
      <c r="A39" s="219"/>
      <c r="B39" s="219"/>
      <c r="C39" s="233">
        <f>C35+1</f>
        <v>28</v>
      </c>
      <c r="D39" s="234" t="s">
        <v>590</v>
      </c>
      <c r="E39" s="230" t="s">
        <v>95</v>
      </c>
      <c r="F39" s="231">
        <v>40</v>
      </c>
      <c r="G39" s="317">
        <v>0</v>
      </c>
      <c r="H39" s="232">
        <f t="shared" ref="H39:H52" si="4">F39*G39</f>
        <v>0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12.75" customHeight="1">
      <c r="A40" s="219"/>
      <c r="B40" s="219"/>
      <c r="C40" s="233">
        <f t="shared" ref="C40:C52" si="5">C39+1</f>
        <v>29</v>
      </c>
      <c r="D40" s="234" t="s">
        <v>591</v>
      </c>
      <c r="E40" s="230" t="s">
        <v>95</v>
      </c>
      <c r="F40" s="231">
        <v>35</v>
      </c>
      <c r="G40" s="317">
        <v>0</v>
      </c>
      <c r="H40" s="232">
        <f t="shared" si="4"/>
        <v>0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ht="12.75" customHeight="1">
      <c r="A41" s="219"/>
      <c r="B41" s="219"/>
      <c r="C41" s="233">
        <f t="shared" si="5"/>
        <v>30</v>
      </c>
      <c r="D41" s="234" t="s">
        <v>592</v>
      </c>
      <c r="E41" s="230" t="s">
        <v>95</v>
      </c>
      <c r="F41" s="231">
        <v>12</v>
      </c>
      <c r="G41" s="317">
        <v>0</v>
      </c>
      <c r="H41" s="232">
        <f t="shared" si="4"/>
        <v>0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ht="12.75" customHeight="1">
      <c r="A42" s="219"/>
      <c r="B42" s="219"/>
      <c r="C42" s="233">
        <f t="shared" si="5"/>
        <v>31</v>
      </c>
      <c r="D42" s="234" t="s">
        <v>593</v>
      </c>
      <c r="E42" s="230" t="s">
        <v>61</v>
      </c>
      <c r="F42" s="231">
        <v>30</v>
      </c>
      <c r="G42" s="317">
        <v>0</v>
      </c>
      <c r="H42" s="232">
        <f t="shared" si="4"/>
        <v>0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1:26" ht="12.75" customHeight="1">
      <c r="A43" s="219"/>
      <c r="B43" s="219"/>
      <c r="C43" s="233">
        <f t="shared" si="5"/>
        <v>32</v>
      </c>
      <c r="D43" s="234" t="s">
        <v>594</v>
      </c>
      <c r="E43" s="230" t="s">
        <v>61</v>
      </c>
      <c r="F43" s="231">
        <v>2</v>
      </c>
      <c r="G43" s="317">
        <v>0</v>
      </c>
      <c r="H43" s="232">
        <f t="shared" si="4"/>
        <v>0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ht="26.25" customHeight="1">
      <c r="A44" s="219"/>
      <c r="B44" s="219"/>
      <c r="C44" s="233">
        <f t="shared" si="5"/>
        <v>33</v>
      </c>
      <c r="D44" s="234" t="s">
        <v>595</v>
      </c>
      <c r="E44" s="230" t="s">
        <v>61</v>
      </c>
      <c r="F44" s="231">
        <v>10</v>
      </c>
      <c r="G44" s="317">
        <v>0</v>
      </c>
      <c r="H44" s="232">
        <f t="shared" si="4"/>
        <v>0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</row>
    <row r="45" spans="1:26" ht="26.25" customHeight="1">
      <c r="A45" s="219"/>
      <c r="B45" s="219"/>
      <c r="C45" s="233">
        <f t="shared" si="5"/>
        <v>34</v>
      </c>
      <c r="D45" s="234" t="s">
        <v>597</v>
      </c>
      <c r="E45" s="230" t="s">
        <v>61</v>
      </c>
      <c r="F45" s="231">
        <v>2</v>
      </c>
      <c r="G45" s="317">
        <v>0</v>
      </c>
      <c r="H45" s="232">
        <f t="shared" si="4"/>
        <v>0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</row>
    <row r="46" spans="1:26" ht="12.75" customHeight="1">
      <c r="A46" s="219"/>
      <c r="B46" s="219"/>
      <c r="C46" s="233">
        <f t="shared" si="5"/>
        <v>35</v>
      </c>
      <c r="D46" s="234" t="s">
        <v>600</v>
      </c>
      <c r="E46" s="230" t="s">
        <v>61</v>
      </c>
      <c r="F46" s="231">
        <v>2</v>
      </c>
      <c r="G46" s="317">
        <v>0</v>
      </c>
      <c r="H46" s="232">
        <f t="shared" si="4"/>
        <v>0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</row>
    <row r="47" spans="1:26" ht="26.25" customHeight="1">
      <c r="A47" s="219"/>
      <c r="B47" s="219"/>
      <c r="C47" s="233">
        <f t="shared" si="5"/>
        <v>36</v>
      </c>
      <c r="D47" s="234" t="s">
        <v>606</v>
      </c>
      <c r="E47" s="230" t="s">
        <v>61</v>
      </c>
      <c r="F47" s="231">
        <v>2</v>
      </c>
      <c r="G47" s="317">
        <v>0</v>
      </c>
      <c r="H47" s="232">
        <f t="shared" si="4"/>
        <v>0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</row>
    <row r="48" spans="1:26" ht="39" customHeight="1">
      <c r="A48" s="219"/>
      <c r="B48" s="219"/>
      <c r="C48" s="233">
        <f t="shared" si="5"/>
        <v>37</v>
      </c>
      <c r="D48" s="234" t="s">
        <v>607</v>
      </c>
      <c r="E48" s="230" t="s">
        <v>61</v>
      </c>
      <c r="F48" s="231">
        <v>6</v>
      </c>
      <c r="G48" s="317">
        <v>0</v>
      </c>
      <c r="H48" s="232">
        <f t="shared" si="4"/>
        <v>0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</row>
    <row r="49" spans="1:26" ht="12.75" customHeight="1">
      <c r="A49" s="219"/>
      <c r="B49" s="219"/>
      <c r="C49" s="233">
        <f t="shared" si="5"/>
        <v>38</v>
      </c>
      <c r="D49" s="234" t="s">
        <v>608</v>
      </c>
      <c r="E49" s="230" t="s">
        <v>61</v>
      </c>
      <c r="F49" s="231">
        <v>2</v>
      </c>
      <c r="G49" s="317">
        <v>0</v>
      </c>
      <c r="H49" s="232">
        <f t="shared" si="4"/>
        <v>0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</row>
    <row r="50" spans="1:26" ht="12.75" customHeight="1">
      <c r="A50" s="219"/>
      <c r="B50" s="219"/>
      <c r="C50" s="233">
        <f t="shared" si="5"/>
        <v>39</v>
      </c>
      <c r="D50" s="234" t="s">
        <v>610</v>
      </c>
      <c r="E50" s="230" t="s">
        <v>61</v>
      </c>
      <c r="F50" s="231">
        <v>6</v>
      </c>
      <c r="G50" s="317">
        <v>0</v>
      </c>
      <c r="H50" s="232">
        <f t="shared" si="4"/>
        <v>0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</row>
    <row r="51" spans="1:26" ht="12.75" customHeight="1">
      <c r="A51" s="219"/>
      <c r="B51" s="219"/>
      <c r="C51" s="233">
        <f t="shared" si="5"/>
        <v>40</v>
      </c>
      <c r="D51" s="234" t="s">
        <v>611</v>
      </c>
      <c r="E51" s="230" t="s">
        <v>83</v>
      </c>
      <c r="F51" s="231">
        <v>1</v>
      </c>
      <c r="G51" s="317">
        <v>0</v>
      </c>
      <c r="H51" s="232">
        <f t="shared" si="4"/>
        <v>0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1:26" ht="12.75" customHeight="1">
      <c r="A52" s="219"/>
      <c r="B52" s="219"/>
      <c r="C52" s="233">
        <f t="shared" si="5"/>
        <v>41</v>
      </c>
      <c r="D52" s="234" t="s">
        <v>613</v>
      </c>
      <c r="E52" s="230" t="s">
        <v>61</v>
      </c>
      <c r="F52" s="231">
        <v>1</v>
      </c>
      <c r="G52" s="317">
        <v>0</v>
      </c>
      <c r="H52" s="232">
        <f t="shared" si="4"/>
        <v>0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spans="1:26" ht="12.75" customHeight="1">
      <c r="A53" s="219"/>
      <c r="B53" s="219"/>
      <c r="C53" s="233"/>
      <c r="D53" s="234"/>
      <c r="E53" s="230"/>
      <c r="F53" s="231"/>
      <c r="G53" s="317"/>
      <c r="H53" s="232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</row>
    <row r="54" spans="1:26" ht="12.75" customHeight="1">
      <c r="A54" s="219"/>
      <c r="B54" s="219"/>
      <c r="C54" s="233"/>
      <c r="D54" s="229" t="s">
        <v>615</v>
      </c>
      <c r="E54" s="230"/>
      <c r="F54" s="231"/>
      <c r="G54" s="317"/>
      <c r="H54" s="232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1:26" ht="12.75" customHeight="1">
      <c r="A55" s="219"/>
      <c r="B55" s="219"/>
      <c r="C55" s="233">
        <f>C52+1</f>
        <v>42</v>
      </c>
      <c r="D55" s="234" t="s">
        <v>616</v>
      </c>
      <c r="E55" s="230" t="s">
        <v>61</v>
      </c>
      <c r="F55" s="231">
        <v>1</v>
      </c>
      <c r="G55" s="317">
        <v>0</v>
      </c>
      <c r="H55" s="232">
        <f t="shared" ref="H55:H74" si="6">F55*G55</f>
        <v>0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spans="1:26" ht="26.25" customHeight="1">
      <c r="A56" s="219"/>
      <c r="B56" s="219"/>
      <c r="C56" s="233">
        <f t="shared" ref="C56:C74" si="7">C55+1</f>
        <v>43</v>
      </c>
      <c r="D56" s="234" t="s">
        <v>618</v>
      </c>
      <c r="E56" s="230" t="s">
        <v>61</v>
      </c>
      <c r="F56" s="231">
        <v>1</v>
      </c>
      <c r="G56" s="317">
        <v>0</v>
      </c>
      <c r="H56" s="232">
        <f t="shared" si="6"/>
        <v>0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ht="12.75" customHeight="1">
      <c r="A57" s="219"/>
      <c r="B57" s="219"/>
      <c r="C57" s="233">
        <f t="shared" si="7"/>
        <v>44</v>
      </c>
      <c r="D57" s="234" t="s">
        <v>621</v>
      </c>
      <c r="E57" s="230" t="s">
        <v>61</v>
      </c>
      <c r="F57" s="231">
        <v>2</v>
      </c>
      <c r="G57" s="317">
        <v>0</v>
      </c>
      <c r="H57" s="232">
        <f t="shared" si="6"/>
        <v>0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ht="12.75" customHeight="1">
      <c r="A58" s="219"/>
      <c r="B58" s="219"/>
      <c r="C58" s="233">
        <f t="shared" si="7"/>
        <v>45</v>
      </c>
      <c r="D58" s="234" t="s">
        <v>622</v>
      </c>
      <c r="E58" s="230" t="s">
        <v>61</v>
      </c>
      <c r="F58" s="231">
        <v>1</v>
      </c>
      <c r="G58" s="317">
        <v>0</v>
      </c>
      <c r="H58" s="232">
        <f t="shared" si="6"/>
        <v>0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ht="26.25" customHeight="1">
      <c r="A59" s="219"/>
      <c r="B59" s="219"/>
      <c r="C59" s="233">
        <f t="shared" si="7"/>
        <v>46</v>
      </c>
      <c r="D59" s="234" t="s">
        <v>625</v>
      </c>
      <c r="E59" s="230" t="s">
        <v>61</v>
      </c>
      <c r="F59" s="231">
        <v>1</v>
      </c>
      <c r="G59" s="317">
        <v>0</v>
      </c>
      <c r="H59" s="232">
        <f t="shared" si="6"/>
        <v>0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0" spans="1:26" ht="12.75" customHeight="1">
      <c r="A60" s="219"/>
      <c r="B60" s="219"/>
      <c r="C60" s="233">
        <f t="shared" si="7"/>
        <v>47</v>
      </c>
      <c r="D60" s="234" t="s">
        <v>627</v>
      </c>
      <c r="E60" s="230" t="s">
        <v>61</v>
      </c>
      <c r="F60" s="231">
        <v>6</v>
      </c>
      <c r="G60" s="317">
        <v>0</v>
      </c>
      <c r="H60" s="232">
        <f t="shared" si="6"/>
        <v>0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ht="26.25" customHeight="1">
      <c r="A61" s="219"/>
      <c r="B61" s="219"/>
      <c r="C61" s="233">
        <f t="shared" si="7"/>
        <v>48</v>
      </c>
      <c r="D61" s="234" t="s">
        <v>630</v>
      </c>
      <c r="E61" s="230" t="s">
        <v>83</v>
      </c>
      <c r="F61" s="231">
        <v>2</v>
      </c>
      <c r="G61" s="317">
        <v>0</v>
      </c>
      <c r="H61" s="232">
        <f t="shared" si="6"/>
        <v>0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spans="1:26" ht="26.25" customHeight="1">
      <c r="A62" s="219"/>
      <c r="B62" s="219"/>
      <c r="C62" s="233">
        <f t="shared" si="7"/>
        <v>49</v>
      </c>
      <c r="D62" s="234" t="s">
        <v>633</v>
      </c>
      <c r="E62" s="230" t="s">
        <v>61</v>
      </c>
      <c r="F62" s="231">
        <v>2</v>
      </c>
      <c r="G62" s="317">
        <v>0</v>
      </c>
      <c r="H62" s="232">
        <f t="shared" si="6"/>
        <v>0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spans="1:26" ht="12.75" customHeight="1">
      <c r="A63" s="219"/>
      <c r="B63" s="219"/>
      <c r="C63" s="233">
        <f t="shared" si="7"/>
        <v>50</v>
      </c>
      <c r="D63" s="234" t="s">
        <v>634</v>
      </c>
      <c r="E63" s="230" t="s">
        <v>61</v>
      </c>
      <c r="F63" s="231">
        <v>2</v>
      </c>
      <c r="G63" s="317">
        <v>0</v>
      </c>
      <c r="H63" s="232">
        <f t="shared" si="6"/>
        <v>0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spans="1:26" ht="26.25" customHeight="1">
      <c r="A64" s="219"/>
      <c r="B64" s="219"/>
      <c r="C64" s="233">
        <f t="shared" si="7"/>
        <v>51</v>
      </c>
      <c r="D64" s="234" t="s">
        <v>635</v>
      </c>
      <c r="E64" s="230" t="s">
        <v>61</v>
      </c>
      <c r="F64" s="231">
        <v>2</v>
      </c>
      <c r="G64" s="317">
        <v>0</v>
      </c>
      <c r="H64" s="232">
        <f t="shared" si="6"/>
        <v>0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</row>
    <row r="65" spans="1:26" ht="12.75" customHeight="1">
      <c r="A65" s="219"/>
      <c r="B65" s="219"/>
      <c r="C65" s="233">
        <f t="shared" si="7"/>
        <v>52</v>
      </c>
      <c r="D65" s="234" t="s">
        <v>636</v>
      </c>
      <c r="E65" s="230" t="s">
        <v>61</v>
      </c>
      <c r="F65" s="231">
        <v>1</v>
      </c>
      <c r="G65" s="317">
        <v>0</v>
      </c>
      <c r="H65" s="232">
        <f t="shared" si="6"/>
        <v>0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</row>
    <row r="66" spans="1:26" ht="12.75" customHeight="1">
      <c r="A66" s="219"/>
      <c r="B66" s="219"/>
      <c r="C66" s="233">
        <f t="shared" si="7"/>
        <v>53</v>
      </c>
      <c r="D66" s="234" t="s">
        <v>638</v>
      </c>
      <c r="E66" s="230" t="s">
        <v>61</v>
      </c>
      <c r="F66" s="231">
        <v>1</v>
      </c>
      <c r="G66" s="317">
        <v>0</v>
      </c>
      <c r="H66" s="232">
        <f t="shared" si="6"/>
        <v>0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7" spans="1:26" ht="12.75" customHeight="1">
      <c r="A67" s="219"/>
      <c r="B67" s="219"/>
      <c r="C67" s="233">
        <f t="shared" si="7"/>
        <v>54</v>
      </c>
      <c r="D67" s="234" t="s">
        <v>639</v>
      </c>
      <c r="E67" s="230" t="s">
        <v>61</v>
      </c>
      <c r="F67" s="231">
        <v>1</v>
      </c>
      <c r="G67" s="317">
        <v>0</v>
      </c>
      <c r="H67" s="232">
        <f t="shared" si="6"/>
        <v>0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:26" ht="12.75" customHeight="1">
      <c r="A68" s="219"/>
      <c r="B68" s="219"/>
      <c r="C68" s="233">
        <f t="shared" si="7"/>
        <v>55</v>
      </c>
      <c r="D68" s="234" t="s">
        <v>642</v>
      </c>
      <c r="E68" s="230" t="s">
        <v>95</v>
      </c>
      <c r="F68" s="231">
        <v>10</v>
      </c>
      <c r="G68" s="317">
        <v>0</v>
      </c>
      <c r="H68" s="232">
        <f t="shared" si="6"/>
        <v>0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</row>
    <row r="69" spans="1:26" ht="12.75" customHeight="1">
      <c r="A69" s="219"/>
      <c r="B69" s="219"/>
      <c r="C69" s="233">
        <f t="shared" si="7"/>
        <v>56</v>
      </c>
      <c r="D69" s="234" t="s">
        <v>643</v>
      </c>
      <c r="E69" s="230" t="s">
        <v>61</v>
      </c>
      <c r="F69" s="231">
        <v>1</v>
      </c>
      <c r="G69" s="317">
        <v>0</v>
      </c>
      <c r="H69" s="232">
        <f t="shared" si="6"/>
        <v>0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:26" ht="12.75" customHeight="1">
      <c r="A70" s="219"/>
      <c r="B70" s="219"/>
      <c r="C70" s="233">
        <f t="shared" si="7"/>
        <v>57</v>
      </c>
      <c r="D70" s="234" t="s">
        <v>644</v>
      </c>
      <c r="E70" s="230" t="s">
        <v>61</v>
      </c>
      <c r="F70" s="231">
        <v>1</v>
      </c>
      <c r="G70" s="317">
        <v>0</v>
      </c>
      <c r="H70" s="232">
        <f t="shared" si="6"/>
        <v>0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spans="1:26" ht="26.25" customHeight="1">
      <c r="A71" s="219"/>
      <c r="B71" s="219"/>
      <c r="C71" s="233">
        <f t="shared" si="7"/>
        <v>58</v>
      </c>
      <c r="D71" s="234" t="s">
        <v>576</v>
      </c>
      <c r="E71" s="230" t="s">
        <v>61</v>
      </c>
      <c r="F71" s="231">
        <v>2</v>
      </c>
      <c r="G71" s="317">
        <v>0</v>
      </c>
      <c r="H71" s="232">
        <f t="shared" si="6"/>
        <v>0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</row>
    <row r="72" spans="1:26" ht="12.75" customHeight="1">
      <c r="A72" s="219"/>
      <c r="B72" s="219"/>
      <c r="C72" s="233">
        <f t="shared" si="7"/>
        <v>59</v>
      </c>
      <c r="D72" s="234" t="s">
        <v>646</v>
      </c>
      <c r="E72" s="230" t="s">
        <v>95</v>
      </c>
      <c r="F72" s="231">
        <v>10</v>
      </c>
      <c r="G72" s="317">
        <v>0</v>
      </c>
      <c r="H72" s="232">
        <f t="shared" si="6"/>
        <v>0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</row>
    <row r="73" spans="1:26" ht="12.75" customHeight="1">
      <c r="A73" s="219"/>
      <c r="B73" s="219"/>
      <c r="C73" s="233">
        <f t="shared" si="7"/>
        <v>60</v>
      </c>
      <c r="D73" s="234" t="s">
        <v>649</v>
      </c>
      <c r="E73" s="230" t="s">
        <v>95</v>
      </c>
      <c r="F73" s="231">
        <v>2</v>
      </c>
      <c r="G73" s="317">
        <v>0</v>
      </c>
      <c r="H73" s="232">
        <f t="shared" si="6"/>
        <v>0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:26" ht="12.75" customHeight="1">
      <c r="A74" s="219"/>
      <c r="B74" s="219"/>
      <c r="C74" s="233">
        <f t="shared" si="7"/>
        <v>61</v>
      </c>
      <c r="D74" s="234" t="s">
        <v>650</v>
      </c>
      <c r="E74" s="230" t="s">
        <v>61</v>
      </c>
      <c r="F74" s="231">
        <v>1</v>
      </c>
      <c r="G74" s="317">
        <v>0</v>
      </c>
      <c r="H74" s="232">
        <f t="shared" si="6"/>
        <v>0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</row>
    <row r="75" spans="1:26" ht="12.75" customHeight="1">
      <c r="A75" s="219"/>
      <c r="B75" s="219"/>
      <c r="C75" s="233"/>
      <c r="D75" s="234"/>
      <c r="E75" s="230"/>
      <c r="F75" s="231"/>
      <c r="G75" s="317"/>
      <c r="H75" s="232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</row>
    <row r="76" spans="1:26" ht="12.75" customHeight="1">
      <c r="A76" s="219"/>
      <c r="B76" s="219"/>
      <c r="C76" s="233"/>
      <c r="D76" s="229" t="s">
        <v>645</v>
      </c>
      <c r="E76" s="230"/>
      <c r="F76" s="231"/>
      <c r="G76" s="317"/>
      <c r="H76" s="232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:26" ht="12.75" customHeight="1">
      <c r="A77" s="219"/>
      <c r="B77" s="219"/>
      <c r="C77" s="233">
        <f>C74+1</f>
        <v>62</v>
      </c>
      <c r="D77" s="234" t="s">
        <v>655</v>
      </c>
      <c r="E77" s="230" t="s">
        <v>83</v>
      </c>
      <c r="F77" s="231">
        <v>1</v>
      </c>
      <c r="G77" s="317">
        <v>0</v>
      </c>
      <c r="H77" s="232">
        <f t="shared" ref="H77:H85" si="8">F77*G77</f>
        <v>0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</row>
    <row r="78" spans="1:26" ht="12.75" customHeight="1">
      <c r="A78" s="219"/>
      <c r="B78" s="219"/>
      <c r="C78" s="233">
        <f t="shared" ref="C78:C85" si="9">C77+1</f>
        <v>63</v>
      </c>
      <c r="D78" s="234" t="s">
        <v>657</v>
      </c>
      <c r="E78" s="230" t="s">
        <v>83</v>
      </c>
      <c r="F78" s="231">
        <v>1</v>
      </c>
      <c r="G78" s="317">
        <v>0</v>
      </c>
      <c r="H78" s="232">
        <f t="shared" si="8"/>
        <v>0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</row>
    <row r="79" spans="1:26" ht="12.75" customHeight="1">
      <c r="A79" s="219"/>
      <c r="B79" s="219"/>
      <c r="C79" s="233">
        <f t="shared" si="9"/>
        <v>64</v>
      </c>
      <c r="D79" s="234" t="s">
        <v>658</v>
      </c>
      <c r="E79" s="230" t="s">
        <v>659</v>
      </c>
      <c r="F79" s="231">
        <v>8</v>
      </c>
      <c r="G79" s="317">
        <v>0</v>
      </c>
      <c r="H79" s="232">
        <f t="shared" si="8"/>
        <v>0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</row>
    <row r="80" spans="1:26" ht="12.75" customHeight="1">
      <c r="A80" s="219"/>
      <c r="B80" s="219"/>
      <c r="C80" s="233">
        <f t="shared" si="9"/>
        <v>65</v>
      </c>
      <c r="D80" s="234" t="s">
        <v>660</v>
      </c>
      <c r="E80" s="230" t="s">
        <v>83</v>
      </c>
      <c r="F80" s="231">
        <v>1</v>
      </c>
      <c r="G80" s="317">
        <v>0</v>
      </c>
      <c r="H80" s="232">
        <f t="shared" si="8"/>
        <v>0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</row>
    <row r="81" spans="1:26" ht="12.75" customHeight="1">
      <c r="A81" s="219"/>
      <c r="B81" s="219"/>
      <c r="C81" s="233">
        <f t="shared" si="9"/>
        <v>66</v>
      </c>
      <c r="D81" s="234" t="s">
        <v>455</v>
      </c>
      <c r="E81" s="230" t="s">
        <v>83</v>
      </c>
      <c r="F81" s="231">
        <v>1</v>
      </c>
      <c r="G81" s="317">
        <v>0</v>
      </c>
      <c r="H81" s="232">
        <f t="shared" si="8"/>
        <v>0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</row>
    <row r="82" spans="1:26" ht="12.75" customHeight="1">
      <c r="A82" s="219"/>
      <c r="B82" s="219"/>
      <c r="C82" s="233">
        <f t="shared" si="9"/>
        <v>67</v>
      </c>
      <c r="D82" s="234" t="s">
        <v>662</v>
      </c>
      <c r="E82" s="230" t="s">
        <v>83</v>
      </c>
      <c r="F82" s="231">
        <v>1</v>
      </c>
      <c r="G82" s="317">
        <v>0</v>
      </c>
      <c r="H82" s="232">
        <f t="shared" si="8"/>
        <v>0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</row>
    <row r="83" spans="1:26" ht="12.75" customHeight="1">
      <c r="A83" s="219"/>
      <c r="B83" s="219"/>
      <c r="C83" s="233">
        <f t="shared" si="9"/>
        <v>68</v>
      </c>
      <c r="D83" s="234" t="s">
        <v>663</v>
      </c>
      <c r="E83" s="230" t="s">
        <v>61</v>
      </c>
      <c r="F83" s="231">
        <v>1</v>
      </c>
      <c r="G83" s="317">
        <v>0</v>
      </c>
      <c r="H83" s="232">
        <f t="shared" si="8"/>
        <v>0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</row>
    <row r="84" spans="1:26" ht="12.75" customHeight="1">
      <c r="A84" s="219"/>
      <c r="B84" s="219"/>
      <c r="C84" s="233">
        <f t="shared" si="9"/>
        <v>69</v>
      </c>
      <c r="D84" s="234" t="s">
        <v>665</v>
      </c>
      <c r="E84" s="230" t="s">
        <v>83</v>
      </c>
      <c r="F84" s="231">
        <v>1</v>
      </c>
      <c r="G84" s="317">
        <v>0</v>
      </c>
      <c r="H84" s="232">
        <f t="shared" si="8"/>
        <v>0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</row>
    <row r="85" spans="1:26" ht="13.5" customHeight="1">
      <c r="A85" s="219"/>
      <c r="B85" s="219"/>
      <c r="C85" s="233">
        <f t="shared" si="9"/>
        <v>70</v>
      </c>
      <c r="D85" s="287" t="s">
        <v>667</v>
      </c>
      <c r="E85" s="289" t="s">
        <v>83</v>
      </c>
      <c r="F85" s="290">
        <v>1</v>
      </c>
      <c r="G85" s="333">
        <v>0</v>
      </c>
      <c r="H85" s="291">
        <f t="shared" si="8"/>
        <v>0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</row>
    <row r="86" spans="1:26" ht="16.5" customHeight="1">
      <c r="A86" s="294"/>
      <c r="B86" s="294"/>
      <c r="C86" s="374" t="s">
        <v>668</v>
      </c>
      <c r="D86" s="358"/>
      <c r="E86" s="358"/>
      <c r="F86" s="358"/>
      <c r="G86" s="359"/>
      <c r="H86" s="295">
        <f>SUM(H5:H85)</f>
        <v>0</v>
      </c>
      <c r="I86" s="296"/>
      <c r="J86" s="297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</row>
    <row r="87" spans="1:26" ht="13.5" customHeight="1">
      <c r="A87" s="219"/>
      <c r="B87" s="219"/>
      <c r="C87" s="219"/>
      <c r="D87" s="220"/>
      <c r="E87" s="298"/>
      <c r="F87" s="299"/>
      <c r="G87" s="300"/>
      <c r="H87" s="30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</row>
    <row r="88" spans="1:26" ht="12.75" customHeight="1">
      <c r="A88" s="219"/>
      <c r="B88" s="219"/>
      <c r="C88" s="219"/>
      <c r="D88" s="220"/>
      <c r="E88" s="298"/>
      <c r="F88" s="299"/>
      <c r="G88" s="300"/>
      <c r="H88" s="30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</row>
    <row r="89" spans="1:26" ht="12.75" customHeight="1">
      <c r="A89" s="219"/>
      <c r="B89" s="219"/>
      <c r="C89" s="219"/>
      <c r="D89" s="220"/>
      <c r="E89" s="298"/>
      <c r="F89" s="299"/>
      <c r="G89" s="300"/>
      <c r="H89" s="30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</row>
    <row r="90" spans="1:26" ht="12.75" customHeight="1">
      <c r="A90" s="219"/>
      <c r="B90" s="219"/>
      <c r="C90" s="219"/>
      <c r="D90" s="220"/>
      <c r="E90" s="298"/>
      <c r="F90" s="299"/>
      <c r="G90" s="300"/>
      <c r="H90" s="30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</row>
    <row r="91" spans="1:26" ht="12.75" customHeight="1">
      <c r="A91" s="219"/>
      <c r="B91" s="219"/>
      <c r="C91" s="219"/>
      <c r="D91" s="220"/>
      <c r="E91" s="298"/>
      <c r="F91" s="299"/>
      <c r="G91" s="300"/>
      <c r="H91" s="30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</row>
    <row r="92" spans="1:26" ht="12.75" customHeight="1">
      <c r="A92" s="219"/>
      <c r="B92" s="219"/>
      <c r="C92" s="219"/>
      <c r="D92" s="220"/>
      <c r="E92" s="298"/>
      <c r="F92" s="299"/>
      <c r="G92" s="300"/>
      <c r="H92" s="30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</row>
    <row r="93" spans="1:26" ht="12.75" customHeight="1">
      <c r="A93" s="219"/>
      <c r="B93" s="219"/>
      <c r="C93" s="219"/>
      <c r="D93" s="220"/>
      <c r="E93" s="298"/>
      <c r="F93" s="299"/>
      <c r="G93" s="300"/>
      <c r="H93" s="30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</row>
    <row r="94" spans="1:26" ht="12.75" customHeight="1">
      <c r="A94" s="219"/>
      <c r="B94" s="219"/>
      <c r="C94" s="219"/>
      <c r="D94" s="220"/>
      <c r="E94" s="298"/>
      <c r="F94" s="299"/>
      <c r="G94" s="300"/>
      <c r="H94" s="30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</row>
    <row r="95" spans="1:26" ht="12.75" customHeight="1">
      <c r="A95" s="219"/>
      <c r="B95" s="219"/>
      <c r="C95" s="219"/>
      <c r="D95" s="220"/>
      <c r="E95" s="298"/>
      <c r="F95" s="299"/>
      <c r="G95" s="300"/>
      <c r="H95" s="30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</row>
    <row r="96" spans="1:26" ht="12.75" customHeight="1">
      <c r="A96" s="219"/>
      <c r="B96" s="219"/>
      <c r="C96" s="219"/>
      <c r="D96" s="220"/>
      <c r="E96" s="298"/>
      <c r="F96" s="299"/>
      <c r="G96" s="300"/>
      <c r="H96" s="30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:26" ht="12.75" customHeight="1">
      <c r="A97" s="219"/>
      <c r="B97" s="219"/>
      <c r="C97" s="219"/>
      <c r="D97" s="220"/>
      <c r="E97" s="298"/>
      <c r="F97" s="299"/>
      <c r="G97" s="300"/>
      <c r="H97" s="30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</row>
    <row r="98" spans="1:26" ht="12.75" customHeight="1">
      <c r="A98" s="219"/>
      <c r="B98" s="219"/>
      <c r="C98" s="219"/>
      <c r="D98" s="220"/>
      <c r="E98" s="298"/>
      <c r="F98" s="299"/>
      <c r="G98" s="300"/>
      <c r="H98" s="30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:26" ht="12.75" customHeight="1">
      <c r="A99" s="219"/>
      <c r="B99" s="219"/>
      <c r="C99" s="219"/>
      <c r="D99" s="220"/>
      <c r="E99" s="298"/>
      <c r="F99" s="299"/>
      <c r="G99" s="300"/>
      <c r="H99" s="30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</row>
    <row r="100" spans="1:26" ht="12.75" customHeight="1">
      <c r="A100" s="219"/>
      <c r="B100" s="219"/>
      <c r="C100" s="219"/>
      <c r="D100" s="220"/>
      <c r="E100" s="298"/>
      <c r="F100" s="299"/>
      <c r="G100" s="300"/>
      <c r="H100" s="30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</row>
    <row r="101" spans="1:26" ht="12.75" customHeight="1">
      <c r="A101" s="219"/>
      <c r="B101" s="219"/>
      <c r="C101" s="219"/>
      <c r="D101" s="220"/>
      <c r="E101" s="298"/>
      <c r="F101" s="299"/>
      <c r="G101" s="300"/>
      <c r="H101" s="30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:26" ht="12.75" customHeight="1">
      <c r="A102" s="219"/>
      <c r="B102" s="219"/>
      <c r="C102" s="219"/>
      <c r="D102" s="220"/>
      <c r="E102" s="298"/>
      <c r="F102" s="299"/>
      <c r="G102" s="300"/>
      <c r="H102" s="30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</row>
    <row r="103" spans="1:26" ht="12.75" customHeight="1">
      <c r="A103" s="219"/>
      <c r="B103" s="219"/>
      <c r="C103" s="219"/>
      <c r="D103" s="220"/>
      <c r="E103" s="298"/>
      <c r="F103" s="299"/>
      <c r="G103" s="300"/>
      <c r="H103" s="30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</row>
    <row r="104" spans="1:26" ht="12.75" customHeight="1">
      <c r="A104" s="219"/>
      <c r="B104" s="219"/>
      <c r="C104" s="219"/>
      <c r="D104" s="220"/>
      <c r="E104" s="298"/>
      <c r="F104" s="299"/>
      <c r="G104" s="300"/>
      <c r="H104" s="30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</row>
    <row r="105" spans="1:26" ht="12.75" customHeight="1">
      <c r="A105" s="219"/>
      <c r="B105" s="219"/>
      <c r="C105" s="219"/>
      <c r="D105" s="220"/>
      <c r="E105" s="298"/>
      <c r="F105" s="299"/>
      <c r="G105" s="300"/>
      <c r="H105" s="30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</row>
    <row r="106" spans="1:26" ht="12.75" customHeight="1">
      <c r="A106" s="219"/>
      <c r="B106" s="219"/>
      <c r="C106" s="219"/>
      <c r="D106" s="220"/>
      <c r="E106" s="298"/>
      <c r="F106" s="299"/>
      <c r="G106" s="300"/>
      <c r="H106" s="30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</row>
    <row r="107" spans="1:26" ht="12.75" customHeight="1">
      <c r="A107" s="219"/>
      <c r="B107" s="219"/>
      <c r="C107" s="219"/>
      <c r="D107" s="220"/>
      <c r="E107" s="298"/>
      <c r="F107" s="299"/>
      <c r="G107" s="300"/>
      <c r="H107" s="30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</row>
    <row r="108" spans="1:26" ht="12.75" customHeight="1">
      <c r="A108" s="219"/>
      <c r="B108" s="219"/>
      <c r="C108" s="219"/>
      <c r="D108" s="220"/>
      <c r="E108" s="298"/>
      <c r="F108" s="299"/>
      <c r="G108" s="300"/>
      <c r="H108" s="30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</row>
    <row r="109" spans="1:26" ht="12.75" customHeight="1">
      <c r="A109" s="219"/>
      <c r="B109" s="219"/>
      <c r="C109" s="219"/>
      <c r="D109" s="220"/>
      <c r="E109" s="298"/>
      <c r="F109" s="299"/>
      <c r="G109" s="300"/>
      <c r="H109" s="30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</row>
    <row r="110" spans="1:26" ht="12.75" customHeight="1">
      <c r="A110" s="219"/>
      <c r="B110" s="219"/>
      <c r="C110" s="219"/>
      <c r="D110" s="220"/>
      <c r="E110" s="298"/>
      <c r="F110" s="299"/>
      <c r="G110" s="300"/>
      <c r="H110" s="30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</row>
    <row r="111" spans="1:26" ht="12.75" customHeight="1">
      <c r="A111" s="219"/>
      <c r="B111" s="219"/>
      <c r="C111" s="219"/>
      <c r="D111" s="220"/>
      <c r="E111" s="298"/>
      <c r="F111" s="299"/>
      <c r="G111" s="300"/>
      <c r="H111" s="30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</row>
    <row r="112" spans="1:26" ht="12.75" customHeight="1">
      <c r="A112" s="219"/>
      <c r="B112" s="219"/>
      <c r="C112" s="219"/>
      <c r="D112" s="220"/>
      <c r="E112" s="298"/>
      <c r="F112" s="299"/>
      <c r="G112" s="300"/>
      <c r="H112" s="30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</row>
    <row r="113" spans="1:26" ht="12.75" customHeight="1">
      <c r="A113" s="219"/>
      <c r="B113" s="219"/>
      <c r="C113" s="219"/>
      <c r="D113" s="220"/>
      <c r="E113" s="298"/>
      <c r="F113" s="299"/>
      <c r="G113" s="300"/>
      <c r="H113" s="30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</row>
    <row r="114" spans="1:26" ht="12.75" customHeight="1">
      <c r="A114" s="219"/>
      <c r="B114" s="219"/>
      <c r="C114" s="219"/>
      <c r="D114" s="220"/>
      <c r="E114" s="298"/>
      <c r="F114" s="299"/>
      <c r="G114" s="300"/>
      <c r="H114" s="30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</row>
    <row r="115" spans="1:26" ht="12.75" customHeight="1">
      <c r="A115" s="219"/>
      <c r="B115" s="219"/>
      <c r="C115" s="219"/>
      <c r="D115" s="220"/>
      <c r="E115" s="298"/>
      <c r="F115" s="299"/>
      <c r="G115" s="300"/>
      <c r="H115" s="30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</row>
    <row r="116" spans="1:26" ht="12.75" customHeight="1">
      <c r="A116" s="219"/>
      <c r="B116" s="219"/>
      <c r="C116" s="219"/>
      <c r="D116" s="220"/>
      <c r="E116" s="298"/>
      <c r="F116" s="299"/>
      <c r="G116" s="300"/>
      <c r="H116" s="30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</row>
    <row r="117" spans="1:26" ht="12.75" customHeight="1">
      <c r="A117" s="219"/>
      <c r="B117" s="219"/>
      <c r="C117" s="219"/>
      <c r="D117" s="220"/>
      <c r="E117" s="298"/>
      <c r="F117" s="299"/>
      <c r="G117" s="300"/>
      <c r="H117" s="30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:26" ht="12.75" customHeight="1">
      <c r="A118" s="219"/>
      <c r="B118" s="219"/>
      <c r="C118" s="219"/>
      <c r="D118" s="220"/>
      <c r="E118" s="298"/>
      <c r="F118" s="299"/>
      <c r="G118" s="300"/>
      <c r="H118" s="30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</row>
    <row r="119" spans="1:26" ht="12.75" customHeight="1">
      <c r="A119" s="219"/>
      <c r="B119" s="219"/>
      <c r="C119" s="219"/>
      <c r="D119" s="220"/>
      <c r="E119" s="298"/>
      <c r="F119" s="299"/>
      <c r="G119" s="300"/>
      <c r="H119" s="30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</row>
    <row r="120" spans="1:26" ht="12.75" customHeight="1">
      <c r="A120" s="219"/>
      <c r="B120" s="219"/>
      <c r="C120" s="219"/>
      <c r="D120" s="220"/>
      <c r="E120" s="298"/>
      <c r="F120" s="299"/>
      <c r="G120" s="300"/>
      <c r="H120" s="30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</row>
    <row r="121" spans="1:26" ht="12.75" customHeight="1">
      <c r="A121" s="219"/>
      <c r="B121" s="219"/>
      <c r="C121" s="219"/>
      <c r="D121" s="220"/>
      <c r="E121" s="298"/>
      <c r="F121" s="299"/>
      <c r="G121" s="300"/>
      <c r="H121" s="30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</row>
    <row r="122" spans="1:26" ht="12.75" customHeight="1">
      <c r="A122" s="219"/>
      <c r="B122" s="219"/>
      <c r="C122" s="219"/>
      <c r="D122" s="220"/>
      <c r="E122" s="298"/>
      <c r="F122" s="299"/>
      <c r="G122" s="300"/>
      <c r="H122" s="30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</row>
    <row r="123" spans="1:26" ht="12.75" customHeight="1">
      <c r="A123" s="219"/>
      <c r="B123" s="219"/>
      <c r="C123" s="219"/>
      <c r="D123" s="220"/>
      <c r="E123" s="298"/>
      <c r="F123" s="299"/>
      <c r="G123" s="300"/>
      <c r="H123" s="30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</row>
    <row r="124" spans="1:26" ht="12.75" customHeight="1">
      <c r="A124" s="219"/>
      <c r="B124" s="219"/>
      <c r="C124" s="219"/>
      <c r="D124" s="220"/>
      <c r="E124" s="298"/>
      <c r="F124" s="299"/>
      <c r="G124" s="300"/>
      <c r="H124" s="30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</row>
    <row r="125" spans="1:26" ht="12.75" customHeight="1">
      <c r="A125" s="219"/>
      <c r="B125" s="219"/>
      <c r="C125" s="219"/>
      <c r="D125" s="220"/>
      <c r="E125" s="298"/>
      <c r="F125" s="299"/>
      <c r="G125" s="300"/>
      <c r="H125" s="30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</row>
    <row r="126" spans="1:26" ht="12.75" customHeight="1">
      <c r="A126" s="219"/>
      <c r="B126" s="219"/>
      <c r="C126" s="219"/>
      <c r="D126" s="220"/>
      <c r="E126" s="298"/>
      <c r="F126" s="299"/>
      <c r="G126" s="300"/>
      <c r="H126" s="30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</row>
    <row r="127" spans="1:26" ht="12.75" customHeight="1">
      <c r="A127" s="219"/>
      <c r="B127" s="219"/>
      <c r="C127" s="219"/>
      <c r="D127" s="220"/>
      <c r="E127" s="298"/>
      <c r="F127" s="299"/>
      <c r="G127" s="300"/>
      <c r="H127" s="30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</row>
    <row r="128" spans="1:26" ht="12.75" customHeight="1">
      <c r="A128" s="219"/>
      <c r="B128" s="219"/>
      <c r="C128" s="219"/>
      <c r="D128" s="220"/>
      <c r="E128" s="298"/>
      <c r="F128" s="299"/>
      <c r="G128" s="300"/>
      <c r="H128" s="30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</row>
    <row r="129" spans="1:26" ht="12.75" customHeight="1">
      <c r="A129" s="219"/>
      <c r="B129" s="219"/>
      <c r="C129" s="219"/>
      <c r="D129" s="220"/>
      <c r="E129" s="298"/>
      <c r="F129" s="299"/>
      <c r="G129" s="300"/>
      <c r="H129" s="30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</row>
    <row r="130" spans="1:26" ht="12.75" customHeight="1">
      <c r="A130" s="219"/>
      <c r="B130" s="219"/>
      <c r="C130" s="219"/>
      <c r="D130" s="220"/>
      <c r="E130" s="298"/>
      <c r="F130" s="299"/>
      <c r="G130" s="300"/>
      <c r="H130" s="30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</row>
    <row r="131" spans="1:26" ht="12.75" customHeight="1">
      <c r="A131" s="219"/>
      <c r="B131" s="219"/>
      <c r="C131" s="219"/>
      <c r="D131" s="220"/>
      <c r="E131" s="298"/>
      <c r="F131" s="299"/>
      <c r="G131" s="300"/>
      <c r="H131" s="30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</row>
    <row r="132" spans="1:26" ht="12.75" customHeight="1">
      <c r="A132" s="219"/>
      <c r="B132" s="219"/>
      <c r="C132" s="219"/>
      <c r="D132" s="220"/>
      <c r="E132" s="298"/>
      <c r="F132" s="299"/>
      <c r="G132" s="300"/>
      <c r="H132" s="30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</row>
    <row r="133" spans="1:26" ht="12.75" customHeight="1">
      <c r="A133" s="219"/>
      <c r="B133" s="219"/>
      <c r="C133" s="219"/>
      <c r="D133" s="220"/>
      <c r="E133" s="298"/>
      <c r="F133" s="299"/>
      <c r="G133" s="300"/>
      <c r="H133" s="30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</row>
    <row r="134" spans="1:26" ht="12.75" customHeight="1">
      <c r="A134" s="219"/>
      <c r="B134" s="219"/>
      <c r="C134" s="219"/>
      <c r="D134" s="220"/>
      <c r="E134" s="298"/>
      <c r="F134" s="299"/>
      <c r="G134" s="300"/>
      <c r="H134" s="30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</row>
    <row r="135" spans="1:26" ht="12.75" customHeight="1">
      <c r="A135" s="219"/>
      <c r="B135" s="219"/>
      <c r="C135" s="219"/>
      <c r="D135" s="220"/>
      <c r="E135" s="298"/>
      <c r="F135" s="299"/>
      <c r="G135" s="300"/>
      <c r="H135" s="30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</row>
    <row r="136" spans="1:26" ht="12.75" customHeight="1">
      <c r="A136" s="219"/>
      <c r="B136" s="219"/>
      <c r="C136" s="219"/>
      <c r="D136" s="220"/>
      <c r="E136" s="298"/>
      <c r="F136" s="299"/>
      <c r="G136" s="300"/>
      <c r="H136" s="30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</row>
    <row r="137" spans="1:26" ht="12.75" customHeight="1">
      <c r="A137" s="219"/>
      <c r="B137" s="219"/>
      <c r="C137" s="219"/>
      <c r="D137" s="220"/>
      <c r="E137" s="298"/>
      <c r="F137" s="299"/>
      <c r="G137" s="300"/>
      <c r="H137" s="30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</row>
    <row r="138" spans="1:26" ht="12.75" customHeight="1">
      <c r="A138" s="219"/>
      <c r="B138" s="219"/>
      <c r="C138" s="219"/>
      <c r="D138" s="220"/>
      <c r="E138" s="298"/>
      <c r="F138" s="299"/>
      <c r="G138" s="300"/>
      <c r="H138" s="30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</row>
    <row r="139" spans="1:26" ht="12.75" customHeight="1">
      <c r="A139" s="219"/>
      <c r="B139" s="219"/>
      <c r="C139" s="219"/>
      <c r="D139" s="220"/>
      <c r="E139" s="298"/>
      <c r="F139" s="299"/>
      <c r="G139" s="300"/>
      <c r="H139" s="30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</row>
    <row r="140" spans="1:26" ht="12.75" customHeight="1">
      <c r="A140" s="219"/>
      <c r="B140" s="219"/>
      <c r="C140" s="219"/>
      <c r="D140" s="220"/>
      <c r="E140" s="298"/>
      <c r="F140" s="299"/>
      <c r="G140" s="300"/>
      <c r="H140" s="30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</row>
    <row r="141" spans="1:26" ht="12.75" customHeight="1">
      <c r="A141" s="219"/>
      <c r="B141" s="219"/>
      <c r="C141" s="219"/>
      <c r="D141" s="220"/>
      <c r="E141" s="298"/>
      <c r="F141" s="299"/>
      <c r="G141" s="300"/>
      <c r="H141" s="30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</row>
    <row r="142" spans="1:26" ht="12.75" customHeight="1">
      <c r="A142" s="219"/>
      <c r="B142" s="219"/>
      <c r="C142" s="219"/>
      <c r="D142" s="220"/>
      <c r="E142" s="298"/>
      <c r="F142" s="299"/>
      <c r="G142" s="300"/>
      <c r="H142" s="30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</row>
    <row r="143" spans="1:26" ht="12.75" customHeight="1">
      <c r="A143" s="219"/>
      <c r="B143" s="219"/>
      <c r="C143" s="219"/>
      <c r="D143" s="220"/>
      <c r="E143" s="298"/>
      <c r="F143" s="299"/>
      <c r="G143" s="300"/>
      <c r="H143" s="30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</row>
    <row r="144" spans="1:26" ht="12.75" customHeight="1">
      <c r="A144" s="219"/>
      <c r="B144" s="219"/>
      <c r="C144" s="219"/>
      <c r="D144" s="220"/>
      <c r="E144" s="298"/>
      <c r="F144" s="299"/>
      <c r="G144" s="300"/>
      <c r="H144" s="30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</row>
    <row r="145" spans="1:26" ht="12.75" customHeight="1">
      <c r="A145" s="219"/>
      <c r="B145" s="219"/>
      <c r="C145" s="219"/>
      <c r="D145" s="220"/>
      <c r="E145" s="298"/>
      <c r="F145" s="299"/>
      <c r="G145" s="300"/>
      <c r="H145" s="30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</row>
    <row r="146" spans="1:26" ht="12.75" customHeight="1">
      <c r="A146" s="219"/>
      <c r="B146" s="219"/>
      <c r="C146" s="219"/>
      <c r="D146" s="220"/>
      <c r="E146" s="298"/>
      <c r="F146" s="299"/>
      <c r="G146" s="300"/>
      <c r="H146" s="30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</row>
    <row r="147" spans="1:26" ht="12.75" customHeight="1">
      <c r="A147" s="219"/>
      <c r="B147" s="219"/>
      <c r="C147" s="219"/>
      <c r="D147" s="220"/>
      <c r="E147" s="298"/>
      <c r="F147" s="299"/>
      <c r="G147" s="300"/>
      <c r="H147" s="30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</row>
    <row r="148" spans="1:26" ht="12.75" customHeight="1">
      <c r="A148" s="219"/>
      <c r="B148" s="219"/>
      <c r="C148" s="219"/>
      <c r="D148" s="220"/>
      <c r="E148" s="298"/>
      <c r="F148" s="299"/>
      <c r="G148" s="300"/>
      <c r="H148" s="30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</row>
    <row r="149" spans="1:26" ht="12.75" customHeight="1">
      <c r="A149" s="219"/>
      <c r="B149" s="219"/>
      <c r="C149" s="219"/>
      <c r="D149" s="220"/>
      <c r="E149" s="298"/>
      <c r="F149" s="299"/>
      <c r="G149" s="300"/>
      <c r="H149" s="30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</row>
    <row r="150" spans="1:26" ht="12.75" customHeight="1">
      <c r="A150" s="219"/>
      <c r="B150" s="219"/>
      <c r="C150" s="219"/>
      <c r="D150" s="220"/>
      <c r="E150" s="298"/>
      <c r="F150" s="299"/>
      <c r="G150" s="300"/>
      <c r="H150" s="30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</row>
    <row r="151" spans="1:26" ht="12.75" customHeight="1">
      <c r="A151" s="219"/>
      <c r="B151" s="219"/>
      <c r="C151" s="219"/>
      <c r="D151" s="220"/>
      <c r="E151" s="298"/>
      <c r="F151" s="299"/>
      <c r="G151" s="300"/>
      <c r="H151" s="30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</row>
    <row r="152" spans="1:26" ht="12.75" customHeight="1">
      <c r="A152" s="219"/>
      <c r="B152" s="219"/>
      <c r="C152" s="219"/>
      <c r="D152" s="220"/>
      <c r="E152" s="298"/>
      <c r="F152" s="299"/>
      <c r="G152" s="300"/>
      <c r="H152" s="30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</row>
    <row r="153" spans="1:26" ht="12.75" customHeight="1">
      <c r="A153" s="219"/>
      <c r="B153" s="219"/>
      <c r="C153" s="219"/>
      <c r="D153" s="220"/>
      <c r="E153" s="298"/>
      <c r="F153" s="299"/>
      <c r="G153" s="300"/>
      <c r="H153" s="30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</row>
    <row r="154" spans="1:26" ht="12.75" customHeight="1">
      <c r="A154" s="219"/>
      <c r="B154" s="219"/>
      <c r="C154" s="219"/>
      <c r="D154" s="220"/>
      <c r="E154" s="298"/>
      <c r="F154" s="299"/>
      <c r="G154" s="300"/>
      <c r="H154" s="30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</row>
    <row r="155" spans="1:26" ht="12.75" customHeight="1">
      <c r="A155" s="219"/>
      <c r="B155" s="219"/>
      <c r="C155" s="219"/>
      <c r="D155" s="220"/>
      <c r="E155" s="298"/>
      <c r="F155" s="299"/>
      <c r="G155" s="300"/>
      <c r="H155" s="30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</row>
    <row r="156" spans="1:26" ht="12.75" customHeight="1">
      <c r="A156" s="219"/>
      <c r="B156" s="219"/>
      <c r="C156" s="219"/>
      <c r="D156" s="220"/>
      <c r="E156" s="298"/>
      <c r="F156" s="299"/>
      <c r="G156" s="300"/>
      <c r="H156" s="30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</row>
    <row r="157" spans="1:26" ht="12.75" customHeight="1">
      <c r="A157" s="219"/>
      <c r="B157" s="219"/>
      <c r="C157" s="219"/>
      <c r="D157" s="220"/>
      <c r="E157" s="298"/>
      <c r="F157" s="299"/>
      <c r="G157" s="300"/>
      <c r="H157" s="30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</row>
    <row r="158" spans="1:26" ht="12.75" customHeight="1">
      <c r="A158" s="219"/>
      <c r="B158" s="219"/>
      <c r="C158" s="219"/>
      <c r="D158" s="220"/>
      <c r="E158" s="298"/>
      <c r="F158" s="299"/>
      <c r="G158" s="300"/>
      <c r="H158" s="30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</row>
    <row r="159" spans="1:26" ht="12.75" customHeight="1">
      <c r="A159" s="219"/>
      <c r="B159" s="219"/>
      <c r="C159" s="219"/>
      <c r="D159" s="220"/>
      <c r="E159" s="298"/>
      <c r="F159" s="299"/>
      <c r="G159" s="300"/>
      <c r="H159" s="30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</row>
    <row r="160" spans="1:26" ht="12.75" customHeight="1">
      <c r="A160" s="219"/>
      <c r="B160" s="219"/>
      <c r="C160" s="219"/>
      <c r="D160" s="220"/>
      <c r="E160" s="298"/>
      <c r="F160" s="299"/>
      <c r="G160" s="300"/>
      <c r="H160" s="30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</row>
    <row r="161" spans="1:26" ht="12.75" customHeight="1">
      <c r="A161" s="219"/>
      <c r="B161" s="219"/>
      <c r="C161" s="219"/>
      <c r="D161" s="220"/>
      <c r="E161" s="298"/>
      <c r="F161" s="299"/>
      <c r="G161" s="300"/>
      <c r="H161" s="30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</row>
    <row r="162" spans="1:26" ht="12.75" customHeight="1">
      <c r="A162" s="219"/>
      <c r="B162" s="219"/>
      <c r="C162" s="219"/>
      <c r="D162" s="220"/>
      <c r="E162" s="298"/>
      <c r="F162" s="299"/>
      <c r="G162" s="300"/>
      <c r="H162" s="30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</row>
    <row r="163" spans="1:26" ht="12.75" customHeight="1">
      <c r="A163" s="219"/>
      <c r="B163" s="219"/>
      <c r="C163" s="219"/>
      <c r="D163" s="220"/>
      <c r="E163" s="298"/>
      <c r="F163" s="299"/>
      <c r="G163" s="300"/>
      <c r="H163" s="30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</row>
    <row r="164" spans="1:26" ht="12.75" customHeight="1">
      <c r="A164" s="219"/>
      <c r="B164" s="219"/>
      <c r="C164" s="219"/>
      <c r="D164" s="220"/>
      <c r="E164" s="298"/>
      <c r="F164" s="299"/>
      <c r="G164" s="300"/>
      <c r="H164" s="30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</row>
    <row r="165" spans="1:26" ht="12.75" customHeight="1">
      <c r="A165" s="219"/>
      <c r="B165" s="219"/>
      <c r="C165" s="219"/>
      <c r="D165" s="220"/>
      <c r="E165" s="298"/>
      <c r="F165" s="299"/>
      <c r="G165" s="300"/>
      <c r="H165" s="30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</row>
    <row r="166" spans="1:26" ht="12.75" customHeight="1">
      <c r="A166" s="219"/>
      <c r="B166" s="219"/>
      <c r="C166" s="219"/>
      <c r="D166" s="220"/>
      <c r="E166" s="298"/>
      <c r="F166" s="299"/>
      <c r="G166" s="300"/>
      <c r="H166" s="30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</row>
    <row r="167" spans="1:26" ht="12.75" customHeight="1">
      <c r="A167" s="219"/>
      <c r="B167" s="219"/>
      <c r="C167" s="219"/>
      <c r="D167" s="220"/>
      <c r="E167" s="298"/>
      <c r="F167" s="299"/>
      <c r="G167" s="300"/>
      <c r="H167" s="30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</row>
    <row r="168" spans="1:26" ht="12.75" customHeight="1">
      <c r="A168" s="219"/>
      <c r="B168" s="219"/>
      <c r="C168" s="219"/>
      <c r="D168" s="220"/>
      <c r="E168" s="298"/>
      <c r="F168" s="299"/>
      <c r="G168" s="300"/>
      <c r="H168" s="30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</row>
    <row r="169" spans="1:26" ht="12.75" customHeight="1">
      <c r="A169" s="219"/>
      <c r="B169" s="219"/>
      <c r="C169" s="219"/>
      <c r="D169" s="220"/>
      <c r="E169" s="298"/>
      <c r="F169" s="299"/>
      <c r="G169" s="300"/>
      <c r="H169" s="30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</row>
    <row r="170" spans="1:26" ht="12.75" customHeight="1">
      <c r="A170" s="219"/>
      <c r="B170" s="219"/>
      <c r="C170" s="219"/>
      <c r="D170" s="220"/>
      <c r="E170" s="298"/>
      <c r="F170" s="299"/>
      <c r="G170" s="300"/>
      <c r="H170" s="30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</row>
    <row r="171" spans="1:26" ht="12.75" customHeight="1">
      <c r="A171" s="219"/>
      <c r="B171" s="219"/>
      <c r="C171" s="219"/>
      <c r="D171" s="220"/>
      <c r="E171" s="298"/>
      <c r="F171" s="299"/>
      <c r="G171" s="300"/>
      <c r="H171" s="30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</row>
    <row r="172" spans="1:26" ht="12.75" customHeight="1">
      <c r="A172" s="219"/>
      <c r="B172" s="219"/>
      <c r="C172" s="219"/>
      <c r="D172" s="220"/>
      <c r="E172" s="298"/>
      <c r="F172" s="299"/>
      <c r="G172" s="300"/>
      <c r="H172" s="30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</row>
    <row r="173" spans="1:26" ht="12.75" customHeight="1">
      <c r="A173" s="219"/>
      <c r="B173" s="219"/>
      <c r="C173" s="219"/>
      <c r="D173" s="220"/>
      <c r="E173" s="298"/>
      <c r="F173" s="299"/>
      <c r="G173" s="300"/>
      <c r="H173" s="30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</row>
    <row r="174" spans="1:26" ht="12.75" customHeight="1">
      <c r="A174" s="219"/>
      <c r="B174" s="219"/>
      <c r="C174" s="219"/>
      <c r="D174" s="220"/>
      <c r="E174" s="298"/>
      <c r="F174" s="299"/>
      <c r="G174" s="300"/>
      <c r="H174" s="30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</row>
    <row r="175" spans="1:26" ht="12.75" customHeight="1">
      <c r="A175" s="219"/>
      <c r="B175" s="219"/>
      <c r="C175" s="219"/>
      <c r="D175" s="220"/>
      <c r="E175" s="298"/>
      <c r="F175" s="299"/>
      <c r="G175" s="300"/>
      <c r="H175" s="30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</row>
    <row r="176" spans="1:26" ht="12.75" customHeight="1">
      <c r="A176" s="219"/>
      <c r="B176" s="219"/>
      <c r="C176" s="219"/>
      <c r="D176" s="220"/>
      <c r="E176" s="298"/>
      <c r="F176" s="299"/>
      <c r="G176" s="300"/>
      <c r="H176" s="30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</row>
    <row r="177" spans="1:26" ht="12.75" customHeight="1">
      <c r="A177" s="219"/>
      <c r="B177" s="219"/>
      <c r="C177" s="219"/>
      <c r="D177" s="220"/>
      <c r="E177" s="298"/>
      <c r="F177" s="299"/>
      <c r="G177" s="300"/>
      <c r="H177" s="30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</row>
    <row r="178" spans="1:26" ht="12.75" customHeight="1">
      <c r="A178" s="219"/>
      <c r="B178" s="219"/>
      <c r="C178" s="219"/>
      <c r="D178" s="220"/>
      <c r="E178" s="298"/>
      <c r="F178" s="299"/>
      <c r="G178" s="300"/>
      <c r="H178" s="30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</row>
    <row r="179" spans="1:26" ht="12.75" customHeight="1">
      <c r="A179" s="219"/>
      <c r="B179" s="219"/>
      <c r="C179" s="219"/>
      <c r="D179" s="220"/>
      <c r="E179" s="298"/>
      <c r="F179" s="299"/>
      <c r="G179" s="300"/>
      <c r="H179" s="30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</row>
    <row r="180" spans="1:26" ht="12.75" customHeight="1">
      <c r="A180" s="219"/>
      <c r="B180" s="219"/>
      <c r="C180" s="219"/>
      <c r="D180" s="220"/>
      <c r="E180" s="298"/>
      <c r="F180" s="299"/>
      <c r="G180" s="300"/>
      <c r="H180" s="30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</row>
    <row r="181" spans="1:26" ht="12.75" customHeight="1">
      <c r="A181" s="219"/>
      <c r="B181" s="219"/>
      <c r="C181" s="219"/>
      <c r="D181" s="220"/>
      <c r="E181" s="298"/>
      <c r="F181" s="299"/>
      <c r="G181" s="300"/>
      <c r="H181" s="30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</row>
    <row r="182" spans="1:26" ht="12.75" customHeight="1">
      <c r="A182" s="219"/>
      <c r="B182" s="219"/>
      <c r="C182" s="219"/>
      <c r="D182" s="220"/>
      <c r="E182" s="298"/>
      <c r="F182" s="299"/>
      <c r="G182" s="300"/>
      <c r="H182" s="30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</row>
    <row r="183" spans="1:26" ht="12.75" customHeight="1">
      <c r="A183" s="219"/>
      <c r="B183" s="219"/>
      <c r="C183" s="219"/>
      <c r="D183" s="220"/>
      <c r="E183" s="298"/>
      <c r="F183" s="299"/>
      <c r="G183" s="300"/>
      <c r="H183" s="30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</row>
    <row r="184" spans="1:26" ht="12.75" customHeight="1">
      <c r="A184" s="219"/>
      <c r="B184" s="219"/>
      <c r="C184" s="219"/>
      <c r="D184" s="220"/>
      <c r="E184" s="298"/>
      <c r="F184" s="299"/>
      <c r="G184" s="300"/>
      <c r="H184" s="30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</row>
    <row r="185" spans="1:26" ht="12.75" customHeight="1">
      <c r="A185" s="219"/>
      <c r="B185" s="219"/>
      <c r="C185" s="219"/>
      <c r="D185" s="220"/>
      <c r="E185" s="298"/>
      <c r="F185" s="299"/>
      <c r="G185" s="300"/>
      <c r="H185" s="30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</row>
    <row r="186" spans="1:26" ht="12.75" customHeight="1">
      <c r="A186" s="219"/>
      <c r="B186" s="219"/>
      <c r="C186" s="219"/>
      <c r="D186" s="220"/>
      <c r="E186" s="298"/>
      <c r="F186" s="299"/>
      <c r="G186" s="300"/>
      <c r="H186" s="30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</row>
    <row r="187" spans="1:26" ht="12.75" customHeight="1">
      <c r="A187" s="219"/>
      <c r="B187" s="219"/>
      <c r="C187" s="219"/>
      <c r="D187" s="220"/>
      <c r="E187" s="298"/>
      <c r="F187" s="299"/>
      <c r="G187" s="300"/>
      <c r="H187" s="30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</row>
    <row r="188" spans="1:26" ht="12.75" customHeight="1">
      <c r="A188" s="219"/>
      <c r="B188" s="219"/>
      <c r="C188" s="219"/>
      <c r="D188" s="220"/>
      <c r="E188" s="298"/>
      <c r="F188" s="299"/>
      <c r="G188" s="300"/>
      <c r="H188" s="30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</row>
    <row r="189" spans="1:26" ht="12.75" customHeight="1">
      <c r="A189" s="219"/>
      <c r="B189" s="219"/>
      <c r="C189" s="219"/>
      <c r="D189" s="220"/>
      <c r="E189" s="298"/>
      <c r="F189" s="299"/>
      <c r="G189" s="300"/>
      <c r="H189" s="30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</row>
    <row r="190" spans="1:26" ht="12.75" customHeight="1">
      <c r="A190" s="219"/>
      <c r="B190" s="219"/>
      <c r="C190" s="219"/>
      <c r="D190" s="220"/>
      <c r="E190" s="298"/>
      <c r="F190" s="299"/>
      <c r="G190" s="300"/>
      <c r="H190" s="30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</row>
    <row r="191" spans="1:26" ht="12.75" customHeight="1">
      <c r="A191" s="219"/>
      <c r="B191" s="219"/>
      <c r="C191" s="219"/>
      <c r="D191" s="220"/>
      <c r="E191" s="298"/>
      <c r="F191" s="299"/>
      <c r="G191" s="300"/>
      <c r="H191" s="30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</row>
    <row r="192" spans="1:26" ht="12.75" customHeight="1">
      <c r="A192" s="219"/>
      <c r="B192" s="219"/>
      <c r="C192" s="219"/>
      <c r="D192" s="220"/>
      <c r="E192" s="298"/>
      <c r="F192" s="299"/>
      <c r="G192" s="300"/>
      <c r="H192" s="30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</row>
    <row r="193" spans="1:26" ht="12.75" customHeight="1">
      <c r="A193" s="219"/>
      <c r="B193" s="219"/>
      <c r="C193" s="219"/>
      <c r="D193" s="220"/>
      <c r="E193" s="298"/>
      <c r="F193" s="299"/>
      <c r="G193" s="300"/>
      <c r="H193" s="30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</row>
    <row r="194" spans="1:26" ht="12.75" customHeight="1">
      <c r="A194" s="219"/>
      <c r="B194" s="219"/>
      <c r="C194" s="219"/>
      <c r="D194" s="220"/>
      <c r="E194" s="298"/>
      <c r="F194" s="299"/>
      <c r="G194" s="300"/>
      <c r="H194" s="30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</row>
    <row r="195" spans="1:26" ht="12.75" customHeight="1">
      <c r="A195" s="219"/>
      <c r="B195" s="219"/>
      <c r="C195" s="219"/>
      <c r="D195" s="220"/>
      <c r="E195" s="298"/>
      <c r="F195" s="299"/>
      <c r="G195" s="300"/>
      <c r="H195" s="30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</row>
    <row r="196" spans="1:26" ht="12.75" customHeight="1">
      <c r="A196" s="219"/>
      <c r="B196" s="219"/>
      <c r="C196" s="219"/>
      <c r="D196" s="220"/>
      <c r="E196" s="298"/>
      <c r="F196" s="299"/>
      <c r="G196" s="300"/>
      <c r="H196" s="30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</row>
    <row r="197" spans="1:26" ht="12.75" customHeight="1">
      <c r="A197" s="219"/>
      <c r="B197" s="219"/>
      <c r="C197" s="219"/>
      <c r="D197" s="220"/>
      <c r="E197" s="298"/>
      <c r="F197" s="299"/>
      <c r="G197" s="300"/>
      <c r="H197" s="30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</row>
    <row r="198" spans="1:26" ht="12.75" customHeight="1">
      <c r="A198" s="219"/>
      <c r="B198" s="219"/>
      <c r="C198" s="219"/>
      <c r="D198" s="220"/>
      <c r="E198" s="298"/>
      <c r="F198" s="299"/>
      <c r="G198" s="300"/>
      <c r="H198" s="30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</row>
    <row r="199" spans="1:26" ht="12.75" customHeight="1">
      <c r="A199" s="219"/>
      <c r="B199" s="219"/>
      <c r="C199" s="219"/>
      <c r="D199" s="220"/>
      <c r="E199" s="298"/>
      <c r="F199" s="299"/>
      <c r="G199" s="300"/>
      <c r="H199" s="30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</row>
    <row r="200" spans="1:26" ht="12.75" customHeight="1">
      <c r="A200" s="219"/>
      <c r="B200" s="219"/>
      <c r="C200" s="219"/>
      <c r="D200" s="220"/>
      <c r="E200" s="298"/>
      <c r="F200" s="299"/>
      <c r="G200" s="300"/>
      <c r="H200" s="30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</row>
    <row r="201" spans="1:26" ht="12.75" customHeight="1">
      <c r="A201" s="219"/>
      <c r="B201" s="219"/>
      <c r="C201" s="219"/>
      <c r="D201" s="220"/>
      <c r="E201" s="298"/>
      <c r="F201" s="299"/>
      <c r="G201" s="300"/>
      <c r="H201" s="30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</row>
    <row r="202" spans="1:26" ht="12.75" customHeight="1">
      <c r="A202" s="219"/>
      <c r="B202" s="219"/>
      <c r="C202" s="219"/>
      <c r="D202" s="220"/>
      <c r="E202" s="298"/>
      <c r="F202" s="299"/>
      <c r="G202" s="300"/>
      <c r="H202" s="30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</row>
    <row r="203" spans="1:26" ht="12.75" customHeight="1">
      <c r="A203" s="219"/>
      <c r="B203" s="219"/>
      <c r="C203" s="219"/>
      <c r="D203" s="220"/>
      <c r="E203" s="298"/>
      <c r="F203" s="299"/>
      <c r="G203" s="300"/>
      <c r="H203" s="30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</row>
    <row r="204" spans="1:26" ht="12.75" customHeight="1">
      <c r="A204" s="219"/>
      <c r="B204" s="219"/>
      <c r="C204" s="219"/>
      <c r="D204" s="220"/>
      <c r="E204" s="298"/>
      <c r="F204" s="299"/>
      <c r="G204" s="300"/>
      <c r="H204" s="30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</row>
    <row r="205" spans="1:26" ht="12.75" customHeight="1">
      <c r="A205" s="219"/>
      <c r="B205" s="219"/>
      <c r="C205" s="219"/>
      <c r="D205" s="220"/>
      <c r="E205" s="298"/>
      <c r="F205" s="299"/>
      <c r="G205" s="300"/>
      <c r="H205" s="30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</row>
    <row r="206" spans="1:26" ht="12.75" customHeight="1">
      <c r="A206" s="219"/>
      <c r="B206" s="219"/>
      <c r="C206" s="219"/>
      <c r="D206" s="220"/>
      <c r="E206" s="298"/>
      <c r="F206" s="299"/>
      <c r="G206" s="300"/>
      <c r="H206" s="30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</row>
    <row r="207" spans="1:26" ht="12.75" customHeight="1">
      <c r="A207" s="219"/>
      <c r="B207" s="219"/>
      <c r="C207" s="219"/>
      <c r="D207" s="220"/>
      <c r="E207" s="298"/>
      <c r="F207" s="299"/>
      <c r="G207" s="300"/>
      <c r="H207" s="30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</row>
    <row r="208" spans="1:26" ht="12.75" customHeight="1">
      <c r="A208" s="219"/>
      <c r="B208" s="219"/>
      <c r="C208" s="219"/>
      <c r="D208" s="220"/>
      <c r="E208" s="298"/>
      <c r="F208" s="299"/>
      <c r="G208" s="300"/>
      <c r="H208" s="30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</row>
    <row r="209" spans="1:26" ht="12.75" customHeight="1">
      <c r="A209" s="219"/>
      <c r="B209" s="219"/>
      <c r="C209" s="219"/>
      <c r="D209" s="220"/>
      <c r="E209" s="298"/>
      <c r="F209" s="299"/>
      <c r="G209" s="300"/>
      <c r="H209" s="30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</row>
    <row r="210" spans="1:26" ht="12.75" customHeight="1">
      <c r="A210" s="219"/>
      <c r="B210" s="219"/>
      <c r="C210" s="219"/>
      <c r="D210" s="220"/>
      <c r="E210" s="298"/>
      <c r="F210" s="299"/>
      <c r="G210" s="300"/>
      <c r="H210" s="30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</row>
    <row r="211" spans="1:26" ht="12.75" customHeight="1">
      <c r="A211" s="219"/>
      <c r="B211" s="219"/>
      <c r="C211" s="219"/>
      <c r="D211" s="220"/>
      <c r="E211" s="298"/>
      <c r="F211" s="299"/>
      <c r="G211" s="300"/>
      <c r="H211" s="30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</row>
    <row r="212" spans="1:26" ht="12.75" customHeight="1">
      <c r="A212" s="219"/>
      <c r="B212" s="219"/>
      <c r="C212" s="219"/>
      <c r="D212" s="220"/>
      <c r="E212" s="298"/>
      <c r="F212" s="299"/>
      <c r="G212" s="300"/>
      <c r="H212" s="30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</row>
    <row r="213" spans="1:26" ht="12.75" customHeight="1">
      <c r="A213" s="219"/>
      <c r="B213" s="219"/>
      <c r="C213" s="219"/>
      <c r="D213" s="220"/>
      <c r="E213" s="298"/>
      <c r="F213" s="299"/>
      <c r="G213" s="300"/>
      <c r="H213" s="30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</row>
    <row r="214" spans="1:26" ht="12.75" customHeight="1">
      <c r="A214" s="219"/>
      <c r="B214" s="219"/>
      <c r="C214" s="219"/>
      <c r="D214" s="220"/>
      <c r="E214" s="298"/>
      <c r="F214" s="299"/>
      <c r="G214" s="300"/>
      <c r="H214" s="30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</row>
    <row r="215" spans="1:26" ht="12.75" customHeight="1">
      <c r="A215" s="219"/>
      <c r="B215" s="219"/>
      <c r="C215" s="219"/>
      <c r="D215" s="220"/>
      <c r="E215" s="298"/>
      <c r="F215" s="299"/>
      <c r="G215" s="300"/>
      <c r="H215" s="30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</row>
    <row r="216" spans="1:26" ht="12.75" customHeight="1">
      <c r="A216" s="219"/>
      <c r="B216" s="219"/>
      <c r="C216" s="219"/>
      <c r="D216" s="220"/>
      <c r="E216" s="298"/>
      <c r="F216" s="299"/>
      <c r="G216" s="300"/>
      <c r="H216" s="30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</row>
    <row r="217" spans="1:26" ht="12.75" customHeight="1">
      <c r="A217" s="219"/>
      <c r="B217" s="219"/>
      <c r="C217" s="219"/>
      <c r="D217" s="220"/>
      <c r="E217" s="298"/>
      <c r="F217" s="299"/>
      <c r="G217" s="300"/>
      <c r="H217" s="30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</row>
    <row r="218" spans="1:26" ht="12.75" customHeight="1">
      <c r="A218" s="219"/>
      <c r="B218" s="219"/>
      <c r="C218" s="219"/>
      <c r="D218" s="220"/>
      <c r="E218" s="298"/>
      <c r="F218" s="299"/>
      <c r="G218" s="300"/>
      <c r="H218" s="30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</row>
    <row r="219" spans="1:26" ht="12.75" customHeight="1">
      <c r="A219" s="219"/>
      <c r="B219" s="219"/>
      <c r="C219" s="219"/>
      <c r="D219" s="220"/>
      <c r="E219" s="298"/>
      <c r="F219" s="299"/>
      <c r="G219" s="300"/>
      <c r="H219" s="30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</row>
    <row r="220" spans="1:26" ht="12.75" customHeight="1">
      <c r="A220" s="219"/>
      <c r="B220" s="219"/>
      <c r="C220" s="219"/>
      <c r="D220" s="220"/>
      <c r="E220" s="298"/>
      <c r="F220" s="299"/>
      <c r="G220" s="300"/>
      <c r="H220" s="30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</row>
    <row r="221" spans="1:26" ht="12.75" customHeight="1">
      <c r="A221" s="219"/>
      <c r="B221" s="219"/>
      <c r="C221" s="219"/>
      <c r="D221" s="220"/>
      <c r="E221" s="298"/>
      <c r="F221" s="299"/>
      <c r="G221" s="300"/>
      <c r="H221" s="30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</row>
    <row r="222" spans="1:26" ht="12.75" customHeight="1">
      <c r="A222" s="219"/>
      <c r="B222" s="219"/>
      <c r="C222" s="219"/>
      <c r="D222" s="220"/>
      <c r="E222" s="298"/>
      <c r="F222" s="299"/>
      <c r="G222" s="300"/>
      <c r="H222" s="30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</row>
    <row r="223" spans="1:26" ht="12.75" customHeight="1">
      <c r="A223" s="219"/>
      <c r="B223" s="219"/>
      <c r="C223" s="219"/>
      <c r="D223" s="220"/>
      <c r="E223" s="298"/>
      <c r="F223" s="299"/>
      <c r="G223" s="300"/>
      <c r="H223" s="30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</row>
    <row r="224" spans="1:26" ht="12.75" customHeight="1">
      <c r="A224" s="219"/>
      <c r="B224" s="219"/>
      <c r="C224" s="219"/>
      <c r="D224" s="220"/>
      <c r="E224" s="298"/>
      <c r="F224" s="299"/>
      <c r="G224" s="300"/>
      <c r="H224" s="30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</row>
    <row r="225" spans="1:26" ht="12.75" customHeight="1">
      <c r="A225" s="219"/>
      <c r="B225" s="219"/>
      <c r="C225" s="219"/>
      <c r="D225" s="220"/>
      <c r="E225" s="298"/>
      <c r="F225" s="299"/>
      <c r="G225" s="300"/>
      <c r="H225" s="30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</row>
    <row r="226" spans="1:26" ht="12.75" customHeight="1">
      <c r="A226" s="219"/>
      <c r="B226" s="219"/>
      <c r="C226" s="219"/>
      <c r="D226" s="220"/>
      <c r="E226" s="298"/>
      <c r="F226" s="299"/>
      <c r="G226" s="300"/>
      <c r="H226" s="30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</row>
    <row r="227" spans="1:26" ht="12.75" customHeight="1">
      <c r="A227" s="219"/>
      <c r="B227" s="219"/>
      <c r="C227" s="219"/>
      <c r="D227" s="220"/>
      <c r="E227" s="298"/>
      <c r="F227" s="299"/>
      <c r="G227" s="300"/>
      <c r="H227" s="30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</row>
    <row r="228" spans="1:26" ht="12.75" customHeight="1">
      <c r="A228" s="219"/>
      <c r="B228" s="219"/>
      <c r="C228" s="219"/>
      <c r="D228" s="220"/>
      <c r="E228" s="298"/>
      <c r="F228" s="299"/>
      <c r="G228" s="300"/>
      <c r="H228" s="30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</row>
    <row r="229" spans="1:26" ht="12.75" customHeight="1">
      <c r="A229" s="219"/>
      <c r="B229" s="219"/>
      <c r="C229" s="219"/>
      <c r="D229" s="220"/>
      <c r="E229" s="298"/>
      <c r="F229" s="299"/>
      <c r="G229" s="300"/>
      <c r="H229" s="30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</row>
    <row r="230" spans="1:26" ht="12.75" customHeight="1">
      <c r="A230" s="219"/>
      <c r="B230" s="219"/>
      <c r="C230" s="219"/>
      <c r="D230" s="220"/>
      <c r="E230" s="298"/>
      <c r="F230" s="299"/>
      <c r="G230" s="300"/>
      <c r="H230" s="30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</row>
    <row r="231" spans="1:26" ht="12.75" customHeight="1">
      <c r="A231" s="219"/>
      <c r="B231" s="219"/>
      <c r="C231" s="219"/>
      <c r="D231" s="220"/>
      <c r="E231" s="298"/>
      <c r="F231" s="299"/>
      <c r="G231" s="300"/>
      <c r="H231" s="30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</row>
    <row r="232" spans="1:26" ht="12.75" customHeight="1">
      <c r="A232" s="219"/>
      <c r="B232" s="219"/>
      <c r="C232" s="219"/>
      <c r="D232" s="220"/>
      <c r="E232" s="298"/>
      <c r="F232" s="299"/>
      <c r="G232" s="300"/>
      <c r="H232" s="30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</row>
    <row r="233" spans="1:26" ht="12.75" customHeight="1">
      <c r="A233" s="219"/>
      <c r="B233" s="219"/>
      <c r="C233" s="219"/>
      <c r="D233" s="220"/>
      <c r="E233" s="298"/>
      <c r="F233" s="299"/>
      <c r="G233" s="300"/>
      <c r="H233" s="30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</row>
    <row r="234" spans="1:26" ht="12.75" customHeight="1">
      <c r="A234" s="219"/>
      <c r="B234" s="219"/>
      <c r="C234" s="219"/>
      <c r="D234" s="220"/>
      <c r="E234" s="298"/>
      <c r="F234" s="299"/>
      <c r="G234" s="300"/>
      <c r="H234" s="30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</row>
    <row r="235" spans="1:26" ht="12.75" customHeight="1">
      <c r="A235" s="219"/>
      <c r="B235" s="219"/>
      <c r="C235" s="219"/>
      <c r="D235" s="220"/>
      <c r="E235" s="298"/>
      <c r="F235" s="299"/>
      <c r="G235" s="300"/>
      <c r="H235" s="30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</row>
    <row r="236" spans="1:26" ht="12.75" customHeight="1">
      <c r="A236" s="219"/>
      <c r="B236" s="219"/>
      <c r="C236" s="219"/>
      <c r="D236" s="220"/>
      <c r="E236" s="298"/>
      <c r="F236" s="299"/>
      <c r="G236" s="300"/>
      <c r="H236" s="30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</row>
    <row r="237" spans="1:26" ht="12.75" customHeight="1">
      <c r="A237" s="219"/>
      <c r="B237" s="219"/>
      <c r="C237" s="219"/>
      <c r="D237" s="220"/>
      <c r="E237" s="298"/>
      <c r="F237" s="299"/>
      <c r="G237" s="300"/>
      <c r="H237" s="30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</row>
    <row r="238" spans="1:26" ht="12.75" customHeight="1">
      <c r="A238" s="219"/>
      <c r="B238" s="219"/>
      <c r="C238" s="219"/>
      <c r="D238" s="220"/>
      <c r="E238" s="298"/>
      <c r="F238" s="299"/>
      <c r="G238" s="300"/>
      <c r="H238" s="30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</row>
    <row r="239" spans="1:26" ht="12.75" customHeight="1">
      <c r="A239" s="219"/>
      <c r="B239" s="219"/>
      <c r="C239" s="219"/>
      <c r="D239" s="220"/>
      <c r="E239" s="298"/>
      <c r="F239" s="299"/>
      <c r="G239" s="300"/>
      <c r="H239" s="30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spans="1:26" ht="12.75" customHeight="1">
      <c r="A240" s="219"/>
      <c r="B240" s="219"/>
      <c r="C240" s="219"/>
      <c r="D240" s="220"/>
      <c r="E240" s="298"/>
      <c r="F240" s="299"/>
      <c r="G240" s="300"/>
      <c r="H240" s="30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</row>
    <row r="241" spans="1:26" ht="12.75" customHeight="1">
      <c r="A241" s="219"/>
      <c r="B241" s="219"/>
      <c r="C241" s="219"/>
      <c r="D241" s="220"/>
      <c r="E241" s="298"/>
      <c r="F241" s="299"/>
      <c r="G241" s="300"/>
      <c r="H241" s="30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</row>
    <row r="242" spans="1:26" ht="12.75" customHeight="1">
      <c r="A242" s="219"/>
      <c r="B242" s="219"/>
      <c r="C242" s="219"/>
      <c r="D242" s="220"/>
      <c r="E242" s="298"/>
      <c r="F242" s="299"/>
      <c r="G242" s="300"/>
      <c r="H242" s="30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</row>
    <row r="243" spans="1:26" ht="12.75" customHeight="1">
      <c r="A243" s="219"/>
      <c r="B243" s="219"/>
      <c r="C243" s="219"/>
      <c r="D243" s="220"/>
      <c r="E243" s="298"/>
      <c r="F243" s="299"/>
      <c r="G243" s="300"/>
      <c r="H243" s="30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</row>
    <row r="244" spans="1:26" ht="12.75" customHeight="1">
      <c r="A244" s="219"/>
      <c r="B244" s="219"/>
      <c r="C244" s="219"/>
      <c r="D244" s="220"/>
      <c r="E244" s="298"/>
      <c r="F244" s="299"/>
      <c r="G244" s="300"/>
      <c r="H244" s="30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</row>
    <row r="245" spans="1:26" ht="12.75" customHeight="1">
      <c r="A245" s="219"/>
      <c r="B245" s="219"/>
      <c r="C245" s="219"/>
      <c r="D245" s="220"/>
      <c r="E245" s="298"/>
      <c r="F245" s="299"/>
      <c r="G245" s="300"/>
      <c r="H245" s="30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</row>
    <row r="246" spans="1:26" ht="12.75" customHeight="1">
      <c r="A246" s="219"/>
      <c r="B246" s="219"/>
      <c r="C246" s="219"/>
      <c r="D246" s="220"/>
      <c r="E246" s="298"/>
      <c r="F246" s="299"/>
      <c r="G246" s="300"/>
      <c r="H246" s="30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</row>
    <row r="247" spans="1:26" ht="12.75" customHeight="1">
      <c r="A247" s="219"/>
      <c r="B247" s="219"/>
      <c r="C247" s="219"/>
      <c r="D247" s="220"/>
      <c r="E247" s="298"/>
      <c r="F247" s="299"/>
      <c r="G247" s="300"/>
      <c r="H247" s="30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</row>
    <row r="248" spans="1:26" ht="12.75" customHeight="1">
      <c r="A248" s="219"/>
      <c r="B248" s="219"/>
      <c r="C248" s="219"/>
      <c r="D248" s="220"/>
      <c r="E248" s="298"/>
      <c r="F248" s="299"/>
      <c r="G248" s="300"/>
      <c r="H248" s="30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</row>
    <row r="249" spans="1:26" ht="12.75" customHeight="1">
      <c r="A249" s="219"/>
      <c r="B249" s="219"/>
      <c r="C249" s="219"/>
      <c r="D249" s="220"/>
      <c r="E249" s="298"/>
      <c r="F249" s="299"/>
      <c r="G249" s="300"/>
      <c r="H249" s="30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</row>
    <row r="250" spans="1:26" ht="12.75" customHeight="1">
      <c r="A250" s="219"/>
      <c r="B250" s="219"/>
      <c r="C250" s="219"/>
      <c r="D250" s="220"/>
      <c r="E250" s="298"/>
      <c r="F250" s="299"/>
      <c r="G250" s="300"/>
      <c r="H250" s="30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</row>
    <row r="251" spans="1:26" ht="12.75" customHeight="1">
      <c r="A251" s="219"/>
      <c r="B251" s="219"/>
      <c r="C251" s="219"/>
      <c r="D251" s="220"/>
      <c r="E251" s="298"/>
      <c r="F251" s="299"/>
      <c r="G251" s="300"/>
      <c r="H251" s="30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</row>
    <row r="252" spans="1:26" ht="12.75" customHeight="1">
      <c r="A252" s="219"/>
      <c r="B252" s="219"/>
      <c r="C252" s="219"/>
      <c r="D252" s="220"/>
      <c r="E252" s="298"/>
      <c r="F252" s="299"/>
      <c r="G252" s="300"/>
      <c r="H252" s="30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</row>
    <row r="253" spans="1:26" ht="12.75" customHeight="1">
      <c r="A253" s="219"/>
      <c r="B253" s="219"/>
      <c r="C253" s="219"/>
      <c r="D253" s="220"/>
      <c r="E253" s="298"/>
      <c r="F253" s="299"/>
      <c r="G253" s="300"/>
      <c r="H253" s="30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</row>
    <row r="254" spans="1:26" ht="12.75" customHeight="1">
      <c r="A254" s="219"/>
      <c r="B254" s="219"/>
      <c r="C254" s="219"/>
      <c r="D254" s="220"/>
      <c r="E254" s="298"/>
      <c r="F254" s="299"/>
      <c r="G254" s="300"/>
      <c r="H254" s="30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</row>
    <row r="255" spans="1:26" ht="12.75" customHeight="1">
      <c r="A255" s="219"/>
      <c r="B255" s="219"/>
      <c r="C255" s="219"/>
      <c r="D255" s="220"/>
      <c r="E255" s="298"/>
      <c r="F255" s="299"/>
      <c r="G255" s="300"/>
      <c r="H255" s="30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</row>
    <row r="256" spans="1:26" ht="12.75" customHeight="1">
      <c r="A256" s="219"/>
      <c r="B256" s="219"/>
      <c r="C256" s="219"/>
      <c r="D256" s="220"/>
      <c r="E256" s="298"/>
      <c r="F256" s="299"/>
      <c r="G256" s="300"/>
      <c r="H256" s="30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</row>
    <row r="257" spans="1:26" ht="12.75" customHeight="1">
      <c r="A257" s="219"/>
      <c r="B257" s="219"/>
      <c r="C257" s="219"/>
      <c r="D257" s="220"/>
      <c r="E257" s="298"/>
      <c r="F257" s="299"/>
      <c r="G257" s="300"/>
      <c r="H257" s="30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</row>
    <row r="258" spans="1:26" ht="12.75" customHeight="1">
      <c r="A258" s="219"/>
      <c r="B258" s="219"/>
      <c r="C258" s="219"/>
      <c r="D258" s="220"/>
      <c r="E258" s="298"/>
      <c r="F258" s="299"/>
      <c r="G258" s="300"/>
      <c r="H258" s="30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</row>
    <row r="259" spans="1:26" ht="12.75" customHeight="1">
      <c r="A259" s="219"/>
      <c r="B259" s="219"/>
      <c r="C259" s="219"/>
      <c r="D259" s="220"/>
      <c r="E259" s="298"/>
      <c r="F259" s="299"/>
      <c r="G259" s="300"/>
      <c r="H259" s="30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</row>
    <row r="260" spans="1:26" ht="12.75" customHeight="1">
      <c r="A260" s="219"/>
      <c r="B260" s="219"/>
      <c r="C260" s="219"/>
      <c r="D260" s="220"/>
      <c r="E260" s="298"/>
      <c r="F260" s="299"/>
      <c r="G260" s="300"/>
      <c r="H260" s="30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</row>
    <row r="261" spans="1:26" ht="12.75" customHeight="1">
      <c r="A261" s="219"/>
      <c r="B261" s="219"/>
      <c r="C261" s="219"/>
      <c r="D261" s="220"/>
      <c r="E261" s="298"/>
      <c r="F261" s="299"/>
      <c r="G261" s="300"/>
      <c r="H261" s="30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</row>
    <row r="262" spans="1:26" ht="12.75" customHeight="1">
      <c r="A262" s="219"/>
      <c r="B262" s="219"/>
      <c r="C262" s="219"/>
      <c r="D262" s="220"/>
      <c r="E262" s="298"/>
      <c r="F262" s="299"/>
      <c r="G262" s="300"/>
      <c r="H262" s="30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</row>
    <row r="263" spans="1:26" ht="12.75" customHeight="1">
      <c r="A263" s="219"/>
      <c r="B263" s="219"/>
      <c r="C263" s="219"/>
      <c r="D263" s="220"/>
      <c r="E263" s="298"/>
      <c r="F263" s="299"/>
      <c r="G263" s="300"/>
      <c r="H263" s="30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</row>
    <row r="264" spans="1:26" ht="12.75" customHeight="1">
      <c r="A264" s="219"/>
      <c r="B264" s="219"/>
      <c r="C264" s="219"/>
      <c r="D264" s="220"/>
      <c r="E264" s="298"/>
      <c r="F264" s="299"/>
      <c r="G264" s="300"/>
      <c r="H264" s="30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</row>
    <row r="265" spans="1:26" ht="12.75" customHeight="1">
      <c r="A265" s="219"/>
      <c r="B265" s="219"/>
      <c r="C265" s="219"/>
      <c r="D265" s="220"/>
      <c r="E265" s="298"/>
      <c r="F265" s="299"/>
      <c r="G265" s="300"/>
      <c r="H265" s="30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</row>
    <row r="266" spans="1:26" ht="12.75" customHeight="1">
      <c r="A266" s="219"/>
      <c r="B266" s="219"/>
      <c r="C266" s="219"/>
      <c r="D266" s="220"/>
      <c r="E266" s="298"/>
      <c r="F266" s="299"/>
      <c r="G266" s="300"/>
      <c r="H266" s="30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</row>
    <row r="267" spans="1:26" ht="12.75" customHeight="1">
      <c r="A267" s="219"/>
      <c r="B267" s="219"/>
      <c r="C267" s="219"/>
      <c r="D267" s="220"/>
      <c r="E267" s="298"/>
      <c r="F267" s="299"/>
      <c r="G267" s="300"/>
      <c r="H267" s="30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</row>
    <row r="268" spans="1:26" ht="12.75" customHeight="1">
      <c r="A268" s="219"/>
      <c r="B268" s="219"/>
      <c r="C268" s="219"/>
      <c r="D268" s="220"/>
      <c r="E268" s="298"/>
      <c r="F268" s="299"/>
      <c r="G268" s="300"/>
      <c r="H268" s="30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</row>
    <row r="269" spans="1:26" ht="12.75" customHeight="1">
      <c r="A269" s="219"/>
      <c r="B269" s="219"/>
      <c r="C269" s="219"/>
      <c r="D269" s="220"/>
      <c r="E269" s="298"/>
      <c r="F269" s="299"/>
      <c r="G269" s="300"/>
      <c r="H269" s="30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</row>
    <row r="270" spans="1:26" ht="12.75" customHeight="1">
      <c r="A270" s="219"/>
      <c r="B270" s="219"/>
      <c r="C270" s="219"/>
      <c r="D270" s="220"/>
      <c r="E270" s="298"/>
      <c r="F270" s="299"/>
      <c r="G270" s="300"/>
      <c r="H270" s="30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</row>
    <row r="271" spans="1:26" ht="12.75" customHeight="1">
      <c r="A271" s="219"/>
      <c r="B271" s="219"/>
      <c r="C271" s="219"/>
      <c r="D271" s="220"/>
      <c r="E271" s="298"/>
      <c r="F271" s="299"/>
      <c r="G271" s="300"/>
      <c r="H271" s="30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</row>
    <row r="272" spans="1:26" ht="12.75" customHeight="1">
      <c r="A272" s="219"/>
      <c r="B272" s="219"/>
      <c r="C272" s="219"/>
      <c r="D272" s="220"/>
      <c r="E272" s="298"/>
      <c r="F272" s="299"/>
      <c r="G272" s="300"/>
      <c r="H272" s="30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</row>
    <row r="273" spans="1:26" ht="12.75" customHeight="1">
      <c r="A273" s="219"/>
      <c r="B273" s="219"/>
      <c r="C273" s="219"/>
      <c r="D273" s="220"/>
      <c r="E273" s="298"/>
      <c r="F273" s="299"/>
      <c r="G273" s="300"/>
      <c r="H273" s="30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</row>
    <row r="274" spans="1:26" ht="12.75" customHeight="1">
      <c r="A274" s="219"/>
      <c r="B274" s="219"/>
      <c r="C274" s="219"/>
      <c r="D274" s="220"/>
      <c r="E274" s="298"/>
      <c r="F274" s="299"/>
      <c r="G274" s="300"/>
      <c r="H274" s="30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</row>
    <row r="275" spans="1:26" ht="12.75" customHeight="1">
      <c r="A275" s="219"/>
      <c r="B275" s="219"/>
      <c r="C275" s="219"/>
      <c r="D275" s="220"/>
      <c r="E275" s="298"/>
      <c r="F275" s="299"/>
      <c r="G275" s="300"/>
      <c r="H275" s="30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</row>
    <row r="276" spans="1:26" ht="12.75" customHeight="1">
      <c r="A276" s="219"/>
      <c r="B276" s="219"/>
      <c r="C276" s="219"/>
      <c r="D276" s="220"/>
      <c r="E276" s="298"/>
      <c r="F276" s="299"/>
      <c r="G276" s="300"/>
      <c r="H276" s="30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</row>
    <row r="277" spans="1:26" ht="12.75" customHeight="1">
      <c r="A277" s="219"/>
      <c r="B277" s="219"/>
      <c r="C277" s="219"/>
      <c r="D277" s="220"/>
      <c r="E277" s="298"/>
      <c r="F277" s="299"/>
      <c r="G277" s="300"/>
      <c r="H277" s="30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</row>
    <row r="278" spans="1:26" ht="12.75" customHeight="1">
      <c r="A278" s="219"/>
      <c r="B278" s="219"/>
      <c r="C278" s="219"/>
      <c r="D278" s="220"/>
      <c r="E278" s="298"/>
      <c r="F278" s="299"/>
      <c r="G278" s="300"/>
      <c r="H278" s="30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</row>
    <row r="279" spans="1:26" ht="12.75" customHeight="1">
      <c r="A279" s="219"/>
      <c r="B279" s="219"/>
      <c r="C279" s="219"/>
      <c r="D279" s="220"/>
      <c r="E279" s="298"/>
      <c r="F279" s="299"/>
      <c r="G279" s="300"/>
      <c r="H279" s="30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</row>
    <row r="280" spans="1:26" ht="12.75" customHeight="1">
      <c r="A280" s="219"/>
      <c r="B280" s="219"/>
      <c r="C280" s="219"/>
      <c r="D280" s="220"/>
      <c r="E280" s="298"/>
      <c r="F280" s="299"/>
      <c r="G280" s="300"/>
      <c r="H280" s="30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</row>
    <row r="281" spans="1:26" ht="12.75" customHeight="1">
      <c r="A281" s="219"/>
      <c r="B281" s="219"/>
      <c r="C281" s="219"/>
      <c r="D281" s="220"/>
      <c r="E281" s="298"/>
      <c r="F281" s="299"/>
      <c r="G281" s="300"/>
      <c r="H281" s="30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</row>
    <row r="282" spans="1:26" ht="12.75" customHeight="1">
      <c r="A282" s="219"/>
      <c r="B282" s="219"/>
      <c r="C282" s="219"/>
      <c r="D282" s="220"/>
      <c r="E282" s="298"/>
      <c r="F282" s="299"/>
      <c r="G282" s="300"/>
      <c r="H282" s="30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</row>
    <row r="283" spans="1:26" ht="12.75" customHeight="1">
      <c r="A283" s="219"/>
      <c r="B283" s="219"/>
      <c r="C283" s="219"/>
      <c r="D283" s="220"/>
      <c r="E283" s="298"/>
      <c r="F283" s="299"/>
      <c r="G283" s="300"/>
      <c r="H283" s="30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</row>
    <row r="284" spans="1:26" ht="12.75" customHeight="1">
      <c r="A284" s="219"/>
      <c r="B284" s="219"/>
      <c r="C284" s="219"/>
      <c r="D284" s="220"/>
      <c r="E284" s="298"/>
      <c r="F284" s="299"/>
      <c r="G284" s="300"/>
      <c r="H284" s="30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</row>
    <row r="285" spans="1:26" ht="12.75" customHeight="1">
      <c r="A285" s="219"/>
      <c r="B285" s="219"/>
      <c r="C285" s="219"/>
      <c r="D285" s="220"/>
      <c r="E285" s="298"/>
      <c r="F285" s="299"/>
      <c r="G285" s="300"/>
      <c r="H285" s="30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</row>
    <row r="286" spans="1:26" ht="12.75" customHeight="1">
      <c r="A286" s="219"/>
      <c r="B286" s="219"/>
      <c r="C286" s="219"/>
      <c r="D286" s="220"/>
      <c r="E286" s="298"/>
      <c r="F286" s="299"/>
      <c r="G286" s="300"/>
      <c r="H286" s="30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3">
    <mergeCell ref="C1:H1"/>
    <mergeCell ref="C86:G86"/>
    <mergeCell ref="C2:H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G18" sqref="G18:G22"/>
    </sheetView>
  </sheetViews>
  <sheetFormatPr defaultColWidth="14.44140625" defaultRowHeight="15" customHeight="1"/>
  <cols>
    <col min="1" max="1" width="11.109375" customWidth="1"/>
    <col min="2" max="2" width="61.6640625" customWidth="1"/>
    <col min="3" max="4" width="10.109375" customWidth="1"/>
    <col min="5" max="7" width="18.109375" customWidth="1"/>
    <col min="8" max="8" width="22.109375" customWidth="1"/>
    <col min="9" max="26" width="8" customWidth="1"/>
  </cols>
  <sheetData>
    <row r="1" spans="1:26" ht="15.75" customHeight="1">
      <c r="A1" s="376" t="s">
        <v>596</v>
      </c>
      <c r="B1" s="346"/>
      <c r="C1" s="346"/>
      <c r="D1" s="346"/>
      <c r="E1" s="346"/>
      <c r="F1" s="346"/>
      <c r="G1" s="346"/>
      <c r="H1" s="34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5.75" customHeight="1">
      <c r="A2" s="238" t="s">
        <v>598</v>
      </c>
      <c r="B2" s="239" t="s">
        <v>554</v>
      </c>
      <c r="C2" s="240" t="s">
        <v>599</v>
      </c>
      <c r="D2" s="241" t="s">
        <v>601</v>
      </c>
      <c r="E2" s="242" t="s">
        <v>602</v>
      </c>
      <c r="F2" s="242" t="s">
        <v>603</v>
      </c>
      <c r="G2" s="242" t="s">
        <v>604</v>
      </c>
      <c r="H2" s="243" t="s">
        <v>605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1:26" ht="15" customHeight="1">
      <c r="A3" s="245"/>
      <c r="B3" s="246"/>
      <c r="C3" s="245"/>
      <c r="D3" s="247"/>
      <c r="E3" s="248"/>
      <c r="F3" s="248"/>
      <c r="G3" s="248"/>
      <c r="H3" s="24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26" ht="16.5" customHeight="1">
      <c r="A4" s="377" t="s">
        <v>609</v>
      </c>
      <c r="B4" s="350"/>
      <c r="C4" s="350"/>
      <c r="D4" s="356"/>
      <c r="E4" s="249"/>
      <c r="F4" s="249"/>
      <c r="G4" s="249"/>
      <c r="H4" s="250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51.75" customHeight="1">
      <c r="A5" s="252" t="s">
        <v>612</v>
      </c>
      <c r="B5" s="253" t="s">
        <v>614</v>
      </c>
      <c r="C5" s="254" t="s">
        <v>61</v>
      </c>
      <c r="D5" s="255">
        <v>2</v>
      </c>
      <c r="E5" s="334">
        <v>0</v>
      </c>
      <c r="F5" s="256">
        <f>E5*D5</f>
        <v>0</v>
      </c>
      <c r="G5" s="256"/>
      <c r="H5" s="256">
        <f>F5+G5</f>
        <v>0</v>
      </c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ht="15" customHeight="1">
      <c r="A6" s="258"/>
      <c r="B6" s="259"/>
      <c r="C6" s="260"/>
      <c r="D6" s="261"/>
      <c r="E6" s="335"/>
      <c r="F6" s="262"/>
      <c r="G6" s="262"/>
      <c r="H6" s="262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 spans="1:26" ht="16.5" customHeight="1">
      <c r="A7" s="377" t="s">
        <v>617</v>
      </c>
      <c r="B7" s="350"/>
      <c r="C7" s="350"/>
      <c r="D7" s="350"/>
      <c r="E7" s="336"/>
      <c r="F7" s="263"/>
      <c r="G7" s="263"/>
      <c r="H7" s="264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</row>
    <row r="8" spans="1:26" ht="15" customHeight="1">
      <c r="A8" s="252" t="s">
        <v>619</v>
      </c>
      <c r="B8" s="253" t="s">
        <v>620</v>
      </c>
      <c r="C8" s="254" t="s">
        <v>93</v>
      </c>
      <c r="D8" s="255">
        <v>6</v>
      </c>
      <c r="E8" s="334">
        <v>0</v>
      </c>
      <c r="F8" s="256">
        <f t="shared" ref="F8:F12" si="0">E8*D8</f>
        <v>0</v>
      </c>
      <c r="G8" s="256"/>
      <c r="H8" s="256">
        <f t="shared" ref="H8:H12" si="1">F8+G8</f>
        <v>0</v>
      </c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</row>
    <row r="9" spans="1:26" ht="15" customHeight="1">
      <c r="A9" s="252" t="s">
        <v>623</v>
      </c>
      <c r="B9" s="253" t="s">
        <v>624</v>
      </c>
      <c r="C9" s="254" t="s">
        <v>61</v>
      </c>
      <c r="D9" s="255">
        <v>3</v>
      </c>
      <c r="E9" s="334">
        <v>0</v>
      </c>
      <c r="F9" s="256">
        <f t="shared" si="0"/>
        <v>0</v>
      </c>
      <c r="G9" s="256"/>
      <c r="H9" s="256">
        <f t="shared" si="1"/>
        <v>0</v>
      </c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</row>
    <row r="10" spans="1:26" ht="15" customHeight="1">
      <c r="A10" s="252" t="s">
        <v>626</v>
      </c>
      <c r="B10" s="253" t="s">
        <v>132</v>
      </c>
      <c r="C10" s="254" t="s">
        <v>93</v>
      </c>
      <c r="D10" s="255">
        <v>12</v>
      </c>
      <c r="E10" s="334">
        <v>0</v>
      </c>
      <c r="F10" s="256">
        <f t="shared" si="0"/>
        <v>0</v>
      </c>
      <c r="G10" s="256"/>
      <c r="H10" s="256">
        <f t="shared" si="1"/>
        <v>0</v>
      </c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</row>
    <row r="11" spans="1:26" ht="15" customHeight="1">
      <c r="A11" s="252" t="s">
        <v>628</v>
      </c>
      <c r="B11" s="253" t="s">
        <v>629</v>
      </c>
      <c r="C11" s="254" t="s">
        <v>61</v>
      </c>
      <c r="D11" s="255">
        <v>4</v>
      </c>
      <c r="E11" s="334">
        <v>0</v>
      </c>
      <c r="F11" s="256">
        <f t="shared" si="0"/>
        <v>0</v>
      </c>
      <c r="G11" s="256"/>
      <c r="H11" s="256">
        <f t="shared" si="1"/>
        <v>0</v>
      </c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</row>
    <row r="12" spans="1:26" ht="15" customHeight="1">
      <c r="A12" s="252" t="s">
        <v>631</v>
      </c>
      <c r="B12" s="253" t="s">
        <v>632</v>
      </c>
      <c r="C12" s="254" t="s">
        <v>83</v>
      </c>
      <c r="D12" s="255">
        <v>1</v>
      </c>
      <c r="E12" s="334">
        <v>0</v>
      </c>
      <c r="F12" s="256">
        <f t="shared" si="0"/>
        <v>0</v>
      </c>
      <c r="G12" s="256"/>
      <c r="H12" s="256">
        <f t="shared" si="1"/>
        <v>0</v>
      </c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:26" ht="15" customHeight="1">
      <c r="A13" s="258"/>
      <c r="B13" s="265"/>
      <c r="C13" s="260"/>
      <c r="D13" s="266"/>
      <c r="E13" s="335"/>
      <c r="F13" s="262"/>
      <c r="G13" s="262"/>
      <c r="H13" s="262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</row>
    <row r="14" spans="1:26" ht="16.5" customHeight="1">
      <c r="A14" s="377" t="s">
        <v>637</v>
      </c>
      <c r="B14" s="350"/>
      <c r="C14" s="350"/>
      <c r="D14" s="356"/>
      <c r="E14" s="337"/>
      <c r="F14" s="267"/>
      <c r="G14" s="267"/>
      <c r="H14" s="268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</row>
    <row r="15" spans="1:26" ht="15" customHeight="1">
      <c r="A15" s="252" t="s">
        <v>640</v>
      </c>
      <c r="B15" s="253" t="s">
        <v>641</v>
      </c>
      <c r="C15" s="254" t="s">
        <v>93</v>
      </c>
      <c r="D15" s="255">
        <v>18</v>
      </c>
      <c r="E15" s="334">
        <v>0</v>
      </c>
      <c r="F15" s="256">
        <f>E15*D15</f>
        <v>0</v>
      </c>
      <c r="G15" s="256"/>
      <c r="H15" s="256">
        <f>F15+G15</f>
        <v>0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</row>
    <row r="16" spans="1:26" ht="15" customHeight="1">
      <c r="A16" s="258"/>
      <c r="B16" s="265"/>
      <c r="C16" s="260"/>
      <c r="D16" s="269"/>
      <c r="E16" s="338"/>
      <c r="F16" s="270"/>
      <c r="G16" s="270"/>
      <c r="H16" s="270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</row>
    <row r="17" spans="1:26" ht="16.5" customHeight="1">
      <c r="A17" s="377" t="s">
        <v>645</v>
      </c>
      <c r="B17" s="350"/>
      <c r="C17" s="350"/>
      <c r="D17" s="356"/>
      <c r="E17" s="337"/>
      <c r="F17" s="267"/>
      <c r="G17" s="267"/>
      <c r="H17" s="268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</row>
    <row r="18" spans="1:26" ht="15" customHeight="1">
      <c r="A18" s="252" t="s">
        <v>647</v>
      </c>
      <c r="B18" s="253" t="s">
        <v>648</v>
      </c>
      <c r="C18" s="254" t="s">
        <v>83</v>
      </c>
      <c r="D18" s="255">
        <v>1</v>
      </c>
      <c r="E18" s="334">
        <v>0</v>
      </c>
      <c r="F18" s="256">
        <f t="shared" ref="F18:F22" si="2">E18*D18</f>
        <v>0</v>
      </c>
      <c r="G18" s="334">
        <v>0</v>
      </c>
      <c r="H18" s="256">
        <f t="shared" ref="H18:H22" si="3">F18+G18</f>
        <v>0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</row>
    <row r="19" spans="1:26" ht="15" customHeight="1">
      <c r="A19" s="252" t="s">
        <v>651</v>
      </c>
      <c r="B19" s="253" t="s">
        <v>191</v>
      </c>
      <c r="C19" s="254" t="s">
        <v>83</v>
      </c>
      <c r="D19" s="255">
        <v>1</v>
      </c>
      <c r="E19" s="334">
        <v>0</v>
      </c>
      <c r="F19" s="256">
        <f t="shared" si="2"/>
        <v>0</v>
      </c>
      <c r="G19" s="334">
        <v>0</v>
      </c>
      <c r="H19" s="256">
        <f t="shared" si="3"/>
        <v>0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</row>
    <row r="20" spans="1:26" ht="15" customHeight="1">
      <c r="A20" s="252" t="s">
        <v>652</v>
      </c>
      <c r="B20" s="253" t="s">
        <v>653</v>
      </c>
      <c r="C20" s="254" t="s">
        <v>83</v>
      </c>
      <c r="D20" s="255">
        <v>1</v>
      </c>
      <c r="E20" s="334">
        <v>0</v>
      </c>
      <c r="F20" s="256">
        <f t="shared" si="2"/>
        <v>0</v>
      </c>
      <c r="G20" s="334">
        <v>0</v>
      </c>
      <c r="H20" s="256">
        <f t="shared" si="3"/>
        <v>0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</row>
    <row r="21" spans="1:26" ht="15" customHeight="1">
      <c r="A21" s="252" t="s">
        <v>654</v>
      </c>
      <c r="B21" s="253" t="s">
        <v>546</v>
      </c>
      <c r="C21" s="254" t="s">
        <v>83</v>
      </c>
      <c r="D21" s="255">
        <v>1</v>
      </c>
      <c r="E21" s="334">
        <v>0</v>
      </c>
      <c r="F21" s="256">
        <f t="shared" si="2"/>
        <v>0</v>
      </c>
      <c r="G21" s="334">
        <v>0</v>
      </c>
      <c r="H21" s="256">
        <f t="shared" si="3"/>
        <v>0</v>
      </c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 spans="1:26" ht="15" customHeight="1">
      <c r="A22" s="252" t="s">
        <v>656</v>
      </c>
      <c r="B22" s="253" t="s">
        <v>548</v>
      </c>
      <c r="C22" s="254" t="s">
        <v>83</v>
      </c>
      <c r="D22" s="255">
        <v>1</v>
      </c>
      <c r="E22" s="334">
        <v>0</v>
      </c>
      <c r="F22" s="256">
        <f t="shared" si="2"/>
        <v>0</v>
      </c>
      <c r="G22" s="334">
        <v>0</v>
      </c>
      <c r="H22" s="256">
        <f t="shared" si="3"/>
        <v>0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26" ht="16.5" customHeight="1">
      <c r="A23" s="271"/>
      <c r="B23" s="272"/>
      <c r="C23" s="273"/>
      <c r="D23" s="274"/>
      <c r="E23" s="275"/>
      <c r="F23" s="275"/>
      <c r="G23" s="275"/>
      <c r="H23" s="275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26" ht="16.5" customHeight="1">
      <c r="A24" s="276"/>
      <c r="B24" s="276"/>
      <c r="C24" s="277" t="s">
        <v>661</v>
      </c>
      <c r="D24" s="278" t="s">
        <v>661</v>
      </c>
      <c r="E24" s="279"/>
      <c r="F24" s="280"/>
      <c r="G24" s="281"/>
      <c r="H24" s="280">
        <f>SUM(F5:F22)</f>
        <v>0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26" ht="16.5" customHeight="1">
      <c r="A25" s="282"/>
      <c r="B25" s="257"/>
      <c r="C25" s="283"/>
      <c r="D25" s="278" t="s">
        <v>664</v>
      </c>
      <c r="E25" s="284"/>
      <c r="F25" s="280"/>
      <c r="G25" s="280"/>
      <c r="H25" s="280">
        <f>SUM(G5:G22)</f>
        <v>0</v>
      </c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</row>
    <row r="26" spans="1:26" ht="15" customHeight="1">
      <c r="A26" s="283"/>
      <c r="B26" s="251"/>
      <c r="C26" s="283"/>
      <c r="D26" s="285" t="s">
        <v>666</v>
      </c>
      <c r="E26" s="286"/>
      <c r="F26" s="288"/>
      <c r="G26" s="286"/>
      <c r="H26" s="288">
        <f>H24+H25</f>
        <v>0</v>
      </c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</row>
    <row r="27" spans="1:26" ht="15" customHeight="1">
      <c r="A27" s="283"/>
      <c r="B27" s="251"/>
      <c r="C27" s="283"/>
      <c r="D27" s="292"/>
      <c r="E27" s="293"/>
      <c r="F27" s="293"/>
      <c r="G27" s="293"/>
      <c r="H27" s="293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</row>
    <row r="28" spans="1:26" ht="15" customHeight="1">
      <c r="A28" s="283"/>
      <c r="B28" s="251"/>
      <c r="C28" s="283"/>
      <c r="D28" s="292"/>
      <c r="E28" s="293"/>
      <c r="F28" s="293"/>
      <c r="G28" s="293"/>
      <c r="H28" s="293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</row>
    <row r="29" spans="1:26" ht="15" customHeight="1">
      <c r="A29" s="283"/>
      <c r="B29" s="251"/>
      <c r="C29" s="283"/>
      <c r="D29" s="292"/>
      <c r="E29" s="293"/>
      <c r="F29" s="293"/>
      <c r="G29" s="293"/>
      <c r="H29" s="293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</row>
    <row r="30" spans="1:26" ht="15" customHeight="1">
      <c r="A30" s="283"/>
      <c r="B30" s="251"/>
      <c r="C30" s="283"/>
      <c r="D30" s="292"/>
      <c r="E30" s="293"/>
      <c r="F30" s="293"/>
      <c r="G30" s="293"/>
      <c r="H30" s="293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</row>
    <row r="31" spans="1:26" ht="15" customHeight="1">
      <c r="A31" s="283"/>
      <c r="B31" s="251"/>
      <c r="C31" s="283"/>
      <c r="D31" s="292"/>
      <c r="E31" s="293"/>
      <c r="F31" s="293"/>
      <c r="G31" s="293"/>
      <c r="H31" s="293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</row>
    <row r="32" spans="1:26" ht="15" customHeight="1">
      <c r="A32" s="283"/>
      <c r="B32" s="251"/>
      <c r="C32" s="283"/>
      <c r="D32" s="292"/>
      <c r="E32" s="293"/>
      <c r="F32" s="293"/>
      <c r="G32" s="293"/>
      <c r="H32" s="293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</row>
    <row r="33" spans="1:26" ht="15" customHeight="1">
      <c r="A33" s="283"/>
      <c r="B33" s="251"/>
      <c r="C33" s="283"/>
      <c r="D33" s="292"/>
      <c r="E33" s="293"/>
      <c r="F33" s="293"/>
      <c r="G33" s="293"/>
      <c r="H33" s="293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</row>
    <row r="34" spans="1:26" ht="15" customHeight="1">
      <c r="A34" s="283"/>
      <c r="B34" s="251"/>
      <c r="C34" s="283"/>
      <c r="D34" s="292"/>
      <c r="E34" s="293"/>
      <c r="F34" s="293"/>
      <c r="G34" s="293"/>
      <c r="H34" s="293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</row>
    <row r="35" spans="1:26" ht="15" customHeight="1">
      <c r="A35" s="283"/>
      <c r="B35" s="251"/>
      <c r="C35" s="283"/>
      <c r="D35" s="292"/>
      <c r="E35" s="293"/>
      <c r="F35" s="293"/>
      <c r="G35" s="293"/>
      <c r="H35" s="293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</row>
    <row r="36" spans="1:26" ht="15" customHeight="1">
      <c r="A36" s="283"/>
      <c r="B36" s="251"/>
      <c r="C36" s="283"/>
      <c r="D36" s="292"/>
      <c r="E36" s="293"/>
      <c r="F36" s="293"/>
      <c r="G36" s="293"/>
      <c r="H36" s="293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</row>
    <row r="37" spans="1:26" ht="15" customHeight="1">
      <c r="A37" s="283"/>
      <c r="B37" s="251"/>
      <c r="C37" s="283"/>
      <c r="D37" s="292"/>
      <c r="E37" s="293"/>
      <c r="F37" s="293"/>
      <c r="G37" s="293"/>
      <c r="H37" s="293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1:26" ht="15" customHeight="1">
      <c r="A38" s="283"/>
      <c r="B38" s="251"/>
      <c r="C38" s="283"/>
      <c r="D38" s="292"/>
      <c r="E38" s="293"/>
      <c r="F38" s="293"/>
      <c r="G38" s="293"/>
      <c r="H38" s="293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</row>
    <row r="39" spans="1:26" ht="15" customHeight="1">
      <c r="A39" s="283"/>
      <c r="B39" s="251"/>
      <c r="C39" s="283"/>
      <c r="D39" s="292"/>
      <c r="E39" s="293"/>
      <c r="F39" s="293"/>
      <c r="G39" s="293"/>
      <c r="H39" s="293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</row>
    <row r="40" spans="1:26" ht="15" customHeight="1">
      <c r="A40" s="283"/>
      <c r="B40" s="251"/>
      <c r="C40" s="283"/>
      <c r="D40" s="292"/>
      <c r="E40" s="293"/>
      <c r="F40" s="293"/>
      <c r="G40" s="293"/>
      <c r="H40" s="293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</row>
    <row r="41" spans="1:26" ht="15" customHeight="1">
      <c r="A41" s="283"/>
      <c r="B41" s="251"/>
      <c r="C41" s="283"/>
      <c r="D41" s="292"/>
      <c r="E41" s="293"/>
      <c r="F41" s="293"/>
      <c r="G41" s="293"/>
      <c r="H41" s="293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</row>
    <row r="42" spans="1:26" ht="15" customHeight="1">
      <c r="A42" s="283"/>
      <c r="B42" s="251"/>
      <c r="C42" s="283"/>
      <c r="D42" s="292"/>
      <c r="E42" s="293"/>
      <c r="F42" s="293"/>
      <c r="G42" s="293"/>
      <c r="H42" s="293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</row>
    <row r="43" spans="1:26" ht="15" customHeight="1">
      <c r="A43" s="283"/>
      <c r="B43" s="251"/>
      <c r="C43" s="283"/>
      <c r="D43" s="292"/>
      <c r="E43" s="293"/>
      <c r="F43" s="293"/>
      <c r="G43" s="293"/>
      <c r="H43" s="293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</row>
    <row r="44" spans="1:26" ht="15" customHeight="1">
      <c r="A44" s="283"/>
      <c r="B44" s="251"/>
      <c r="C44" s="283"/>
      <c r="D44" s="292"/>
      <c r="E44" s="293"/>
      <c r="F44" s="293"/>
      <c r="G44" s="293"/>
      <c r="H44" s="293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</row>
    <row r="45" spans="1:26" ht="15" customHeight="1">
      <c r="A45" s="283"/>
      <c r="B45" s="251"/>
      <c r="C45" s="283"/>
      <c r="D45" s="292"/>
      <c r="E45" s="293"/>
      <c r="F45" s="293"/>
      <c r="G45" s="293"/>
      <c r="H45" s="293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</row>
    <row r="46" spans="1:26" ht="15" customHeight="1">
      <c r="A46" s="283"/>
      <c r="B46" s="251"/>
      <c r="C46" s="283"/>
      <c r="D46" s="292"/>
      <c r="E46" s="293"/>
      <c r="F46" s="293"/>
      <c r="G46" s="293"/>
      <c r="H46" s="293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</row>
    <row r="47" spans="1:26" ht="15" customHeight="1">
      <c r="A47" s="283"/>
      <c r="B47" s="251"/>
      <c r="C47" s="283"/>
      <c r="D47" s="292"/>
      <c r="E47" s="293"/>
      <c r="F47" s="293"/>
      <c r="G47" s="293"/>
      <c r="H47" s="293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</row>
    <row r="48" spans="1:26" ht="15" customHeight="1">
      <c r="A48" s="283"/>
      <c r="B48" s="251"/>
      <c r="C48" s="283"/>
      <c r="D48" s="292"/>
      <c r="E48" s="293"/>
      <c r="F48" s="293"/>
      <c r="G48" s="293"/>
      <c r="H48" s="293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</row>
    <row r="49" spans="1:26" ht="15" customHeight="1">
      <c r="A49" s="283"/>
      <c r="B49" s="251"/>
      <c r="C49" s="283"/>
      <c r="D49" s="292"/>
      <c r="E49" s="293"/>
      <c r="F49" s="293"/>
      <c r="G49" s="293"/>
      <c r="H49" s="293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</row>
    <row r="50" spans="1:26" ht="15" customHeight="1">
      <c r="A50" s="283"/>
      <c r="B50" s="251"/>
      <c r="C50" s="283"/>
      <c r="D50" s="292"/>
      <c r="E50" s="293"/>
      <c r="F50" s="293"/>
      <c r="G50" s="293"/>
      <c r="H50" s="293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</row>
    <row r="51" spans="1:26" ht="15" customHeight="1">
      <c r="A51" s="283"/>
      <c r="B51" s="251"/>
      <c r="C51" s="283"/>
      <c r="D51" s="292"/>
      <c r="E51" s="293"/>
      <c r="F51" s="293"/>
      <c r="G51" s="293"/>
      <c r="H51" s="293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</row>
    <row r="52" spans="1:26" ht="15" customHeight="1">
      <c r="A52" s="283"/>
      <c r="B52" s="251"/>
      <c r="C52" s="283"/>
      <c r="D52" s="292"/>
      <c r="E52" s="293"/>
      <c r="F52" s="293"/>
      <c r="G52" s="293"/>
      <c r="H52" s="293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</row>
    <row r="53" spans="1:26" ht="15" customHeight="1">
      <c r="A53" s="283"/>
      <c r="B53" s="251"/>
      <c r="C53" s="283"/>
      <c r="D53" s="292"/>
      <c r="E53" s="293"/>
      <c r="F53" s="293"/>
      <c r="G53" s="293"/>
      <c r="H53" s="293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26" ht="15" customHeight="1">
      <c r="A54" s="283"/>
      <c r="B54" s="251"/>
      <c r="C54" s="283"/>
      <c r="D54" s="292"/>
      <c r="E54" s="293"/>
      <c r="F54" s="293"/>
      <c r="G54" s="293"/>
      <c r="H54" s="293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</row>
    <row r="55" spans="1:26" ht="15" customHeight="1">
      <c r="A55" s="283"/>
      <c r="B55" s="251"/>
      <c r="C55" s="283"/>
      <c r="D55" s="292"/>
      <c r="E55" s="293"/>
      <c r="F55" s="293"/>
      <c r="G55" s="293"/>
      <c r="H55" s="293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</row>
    <row r="56" spans="1:26" ht="15" customHeight="1">
      <c r="A56" s="283"/>
      <c r="B56" s="251"/>
      <c r="C56" s="283"/>
      <c r="D56" s="292"/>
      <c r="E56" s="293"/>
      <c r="F56" s="293"/>
      <c r="G56" s="293"/>
      <c r="H56" s="293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</row>
    <row r="57" spans="1:26" ht="15" customHeight="1">
      <c r="A57" s="283"/>
      <c r="B57" s="251"/>
      <c r="C57" s="283"/>
      <c r="D57" s="292"/>
      <c r="E57" s="293"/>
      <c r="F57" s="293"/>
      <c r="G57" s="293"/>
      <c r="H57" s="293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</row>
    <row r="58" spans="1:26" ht="15" customHeight="1">
      <c r="A58" s="283"/>
      <c r="B58" s="251"/>
      <c r="C58" s="283"/>
      <c r="D58" s="292"/>
      <c r="E58" s="293"/>
      <c r="F58" s="293"/>
      <c r="G58" s="293"/>
      <c r="H58" s="293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</row>
    <row r="59" spans="1:26" ht="15" customHeight="1">
      <c r="A59" s="283"/>
      <c r="B59" s="251"/>
      <c r="C59" s="283"/>
      <c r="D59" s="292"/>
      <c r="E59" s="293"/>
      <c r="F59" s="293"/>
      <c r="G59" s="293"/>
      <c r="H59" s="293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</row>
    <row r="60" spans="1:26" ht="15" customHeight="1">
      <c r="A60" s="283"/>
      <c r="B60" s="251"/>
      <c r="C60" s="283"/>
      <c r="D60" s="292"/>
      <c r="E60" s="293"/>
      <c r="F60" s="293"/>
      <c r="G60" s="293"/>
      <c r="H60" s="293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</row>
    <row r="61" spans="1:26" ht="15" customHeight="1">
      <c r="A61" s="283"/>
      <c r="B61" s="251"/>
      <c r="C61" s="283"/>
      <c r="D61" s="292"/>
      <c r="E61" s="293"/>
      <c r="F61" s="293"/>
      <c r="G61" s="293"/>
      <c r="H61" s="293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</row>
    <row r="62" spans="1:26" ht="15" customHeight="1">
      <c r="A62" s="283"/>
      <c r="B62" s="251"/>
      <c r="C62" s="283"/>
      <c r="D62" s="292"/>
      <c r="E62" s="293"/>
      <c r="F62" s="293"/>
      <c r="G62" s="293"/>
      <c r="H62" s="293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</row>
    <row r="63" spans="1:26" ht="15" customHeight="1">
      <c r="A63" s="283"/>
      <c r="B63" s="251"/>
      <c r="C63" s="283"/>
      <c r="D63" s="292"/>
      <c r="E63" s="293"/>
      <c r="F63" s="293"/>
      <c r="G63" s="293"/>
      <c r="H63" s="293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ht="15" customHeight="1">
      <c r="A64" s="283"/>
      <c r="B64" s="251"/>
      <c r="C64" s="283"/>
      <c r="D64" s="292"/>
      <c r="E64" s="293"/>
      <c r="F64" s="293"/>
      <c r="G64" s="293"/>
      <c r="H64" s="293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 ht="15" customHeight="1">
      <c r="A65" s="283"/>
      <c r="B65" s="251"/>
      <c r="C65" s="283"/>
      <c r="D65" s="292"/>
      <c r="E65" s="293"/>
      <c r="F65" s="293"/>
      <c r="G65" s="293"/>
      <c r="H65" s="293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 ht="15" customHeight="1">
      <c r="A66" s="283"/>
      <c r="B66" s="251"/>
      <c r="C66" s="283"/>
      <c r="D66" s="292"/>
      <c r="E66" s="293"/>
      <c r="F66" s="293"/>
      <c r="G66" s="293"/>
      <c r="H66" s="293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 ht="15" customHeight="1">
      <c r="A67" s="283"/>
      <c r="B67" s="251"/>
      <c r="C67" s="283"/>
      <c r="D67" s="292"/>
      <c r="E67" s="293"/>
      <c r="F67" s="293"/>
      <c r="G67" s="293"/>
      <c r="H67" s="293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:26" ht="15" customHeight="1">
      <c r="A68" s="283"/>
      <c r="B68" s="251"/>
      <c r="C68" s="283"/>
      <c r="D68" s="292"/>
      <c r="E68" s="293"/>
      <c r="F68" s="293"/>
      <c r="G68" s="293"/>
      <c r="H68" s="293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:26" ht="15" customHeight="1">
      <c r="A69" s="283"/>
      <c r="B69" s="251"/>
      <c r="C69" s="283"/>
      <c r="D69" s="292"/>
      <c r="E69" s="293"/>
      <c r="F69" s="293"/>
      <c r="G69" s="293"/>
      <c r="H69" s="293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:26" ht="15" customHeight="1">
      <c r="A70" s="283"/>
      <c r="B70" s="251"/>
      <c r="C70" s="283"/>
      <c r="D70" s="292"/>
      <c r="E70" s="293"/>
      <c r="F70" s="293"/>
      <c r="G70" s="293"/>
      <c r="H70" s="293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</row>
    <row r="71" spans="1:26" ht="15" customHeight="1">
      <c r="A71" s="283"/>
      <c r="B71" s="251"/>
      <c r="C71" s="283"/>
      <c r="D71" s="292"/>
      <c r="E71" s="293"/>
      <c r="F71" s="293"/>
      <c r="G71" s="293"/>
      <c r="H71" s="293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</row>
    <row r="72" spans="1:26" ht="15" customHeight="1">
      <c r="A72" s="283"/>
      <c r="B72" s="251"/>
      <c r="C72" s="283"/>
      <c r="D72" s="292"/>
      <c r="E72" s="293"/>
      <c r="F72" s="293"/>
      <c r="G72" s="293"/>
      <c r="H72" s="293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</row>
    <row r="73" spans="1:26" ht="15" customHeight="1">
      <c r="A73" s="283"/>
      <c r="B73" s="251"/>
      <c r="C73" s="283"/>
      <c r="D73" s="292"/>
      <c r="E73" s="293"/>
      <c r="F73" s="293"/>
      <c r="G73" s="293"/>
      <c r="H73" s="293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</row>
    <row r="74" spans="1:26" ht="15" customHeight="1">
      <c r="A74" s="283"/>
      <c r="B74" s="251"/>
      <c r="C74" s="283"/>
      <c r="D74" s="292"/>
      <c r="E74" s="293"/>
      <c r="F74" s="293"/>
      <c r="G74" s="293"/>
      <c r="H74" s="293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</row>
    <row r="75" spans="1:26" ht="15" customHeight="1">
      <c r="A75" s="283"/>
      <c r="B75" s="251"/>
      <c r="C75" s="283"/>
      <c r="D75" s="292"/>
      <c r="E75" s="293"/>
      <c r="F75" s="293"/>
      <c r="G75" s="293"/>
      <c r="H75" s="293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</row>
    <row r="76" spans="1:26" ht="15" customHeight="1">
      <c r="A76" s="283"/>
      <c r="B76" s="301"/>
      <c r="C76" s="283"/>
      <c r="D76" s="292"/>
      <c r="E76" s="293"/>
      <c r="F76" s="293"/>
      <c r="G76" s="293"/>
      <c r="H76" s="293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</row>
    <row r="77" spans="1:26" ht="15" customHeight="1">
      <c r="A77" s="283"/>
      <c r="B77" s="301"/>
      <c r="C77" s="283"/>
      <c r="D77" s="292"/>
      <c r="E77" s="293"/>
      <c r="F77" s="293"/>
      <c r="G77" s="293"/>
      <c r="H77" s="293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</row>
    <row r="78" spans="1:26" ht="15" customHeight="1">
      <c r="A78" s="283"/>
      <c r="B78" s="251"/>
      <c r="C78" s="283"/>
      <c r="D78" s="292"/>
      <c r="E78" s="293"/>
      <c r="F78" s="293"/>
      <c r="G78" s="293"/>
      <c r="H78" s="293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</row>
    <row r="79" spans="1:26" ht="15" customHeight="1">
      <c r="A79" s="283"/>
      <c r="B79" s="251"/>
      <c r="C79" s="283"/>
      <c r="D79" s="292"/>
      <c r="E79" s="293"/>
      <c r="F79" s="293"/>
      <c r="G79" s="293"/>
      <c r="H79" s="293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</row>
    <row r="80" spans="1:26" ht="15" customHeight="1">
      <c r="A80" s="283"/>
      <c r="B80" s="301"/>
      <c r="C80" s="283"/>
      <c r="D80" s="292"/>
      <c r="E80" s="293"/>
      <c r="F80" s="293"/>
      <c r="G80" s="293"/>
      <c r="H80" s="293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</row>
    <row r="81" spans="1:26" ht="15" customHeight="1">
      <c r="A81" s="283"/>
      <c r="B81" s="301"/>
      <c r="C81" s="283"/>
      <c r="D81" s="292"/>
      <c r="E81" s="293"/>
      <c r="F81" s="293"/>
      <c r="G81" s="293"/>
      <c r="H81" s="293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</row>
    <row r="82" spans="1:26" ht="15" customHeight="1">
      <c r="A82" s="283"/>
      <c r="B82" s="301"/>
      <c r="C82" s="283"/>
      <c r="D82" s="292"/>
      <c r="E82" s="293"/>
      <c r="F82" s="293"/>
      <c r="G82" s="293"/>
      <c r="H82" s="293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</row>
    <row r="83" spans="1:26" ht="15" customHeight="1">
      <c r="A83" s="283"/>
      <c r="B83" s="251"/>
      <c r="C83" s="283"/>
      <c r="D83" s="292"/>
      <c r="E83" s="293"/>
      <c r="F83" s="293"/>
      <c r="G83" s="293"/>
      <c r="H83" s="293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</row>
    <row r="84" spans="1:26" ht="15" customHeight="1">
      <c r="A84" s="283"/>
      <c r="B84" s="301"/>
      <c r="C84" s="283"/>
      <c r="D84" s="292"/>
      <c r="E84" s="293"/>
      <c r="F84" s="293"/>
      <c r="G84" s="293"/>
      <c r="H84" s="293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</row>
    <row r="85" spans="1:26" ht="15" customHeight="1">
      <c r="A85" s="283"/>
      <c r="B85" s="301"/>
      <c r="C85" s="283"/>
      <c r="D85" s="292"/>
      <c r="E85" s="293"/>
      <c r="F85" s="293"/>
      <c r="G85" s="293"/>
      <c r="H85" s="293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</row>
    <row r="86" spans="1:26" ht="15" customHeight="1">
      <c r="A86" s="283"/>
      <c r="B86" s="301"/>
      <c r="C86" s="283"/>
      <c r="D86" s="292"/>
      <c r="E86" s="293"/>
      <c r="F86" s="293"/>
      <c r="G86" s="293"/>
      <c r="H86" s="293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</row>
    <row r="87" spans="1:26" ht="15" customHeight="1">
      <c r="A87" s="283"/>
      <c r="B87" s="251"/>
      <c r="C87" s="283"/>
      <c r="D87" s="292"/>
      <c r="E87" s="293"/>
      <c r="F87" s="293"/>
      <c r="G87" s="293"/>
      <c r="H87" s="293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</row>
    <row r="88" spans="1:26" ht="15" customHeight="1">
      <c r="A88" s="283"/>
      <c r="B88" s="301"/>
      <c r="C88" s="283"/>
      <c r="D88" s="292"/>
      <c r="E88" s="293"/>
      <c r="F88" s="293"/>
      <c r="G88" s="293"/>
      <c r="H88" s="293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</row>
    <row r="89" spans="1:26" ht="15" customHeight="1">
      <c r="A89" s="283"/>
      <c r="B89" s="301"/>
      <c r="C89" s="283"/>
      <c r="D89" s="292"/>
      <c r="E89" s="293"/>
      <c r="F89" s="293"/>
      <c r="G89" s="293"/>
      <c r="H89" s="293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</row>
    <row r="90" spans="1:26" ht="15" customHeight="1">
      <c r="A90" s="283"/>
      <c r="B90" s="301"/>
      <c r="C90" s="283"/>
      <c r="D90" s="292"/>
      <c r="E90" s="293"/>
      <c r="F90" s="293"/>
      <c r="G90" s="293"/>
      <c r="H90" s="293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</row>
    <row r="91" spans="1:26" ht="15" customHeight="1">
      <c r="A91" s="283"/>
      <c r="B91" s="251"/>
      <c r="C91" s="283"/>
      <c r="D91" s="292"/>
      <c r="E91" s="293"/>
      <c r="F91" s="293"/>
      <c r="G91" s="293"/>
      <c r="H91" s="293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</row>
    <row r="92" spans="1:26" ht="15" customHeight="1">
      <c r="A92" s="283"/>
      <c r="B92" s="301"/>
      <c r="C92" s="283"/>
      <c r="D92" s="292"/>
      <c r="E92" s="293"/>
      <c r="F92" s="293"/>
      <c r="G92" s="293"/>
      <c r="H92" s="293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</row>
    <row r="93" spans="1:26" ht="15" customHeight="1">
      <c r="A93" s="283"/>
      <c r="B93" s="301"/>
      <c r="C93" s="283"/>
      <c r="D93" s="292"/>
      <c r="E93" s="293"/>
      <c r="F93" s="293"/>
      <c r="G93" s="293"/>
      <c r="H93" s="293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</row>
    <row r="94" spans="1:26" ht="15" customHeight="1">
      <c r="A94" s="283"/>
      <c r="B94" s="301"/>
      <c r="C94" s="283"/>
      <c r="D94" s="292"/>
      <c r="E94" s="293"/>
      <c r="F94" s="293"/>
      <c r="G94" s="293"/>
      <c r="H94" s="293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</row>
    <row r="95" spans="1:26" ht="15" customHeight="1">
      <c r="A95" s="283"/>
      <c r="B95" s="251"/>
      <c r="C95" s="283"/>
      <c r="D95" s="292"/>
      <c r="E95" s="293"/>
      <c r="F95" s="293"/>
      <c r="G95" s="293"/>
      <c r="H95" s="293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</row>
    <row r="96" spans="1:26" ht="15" customHeight="1">
      <c r="A96" s="283"/>
      <c r="B96" s="301"/>
      <c r="C96" s="283"/>
      <c r="D96" s="292"/>
      <c r="E96" s="293"/>
      <c r="F96" s="293"/>
      <c r="G96" s="293"/>
      <c r="H96" s="293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</row>
    <row r="97" spans="1:26" ht="15" customHeight="1">
      <c r="A97" s="283"/>
      <c r="B97" s="301"/>
      <c r="C97" s="283"/>
      <c r="D97" s="292"/>
      <c r="E97" s="293"/>
      <c r="F97" s="293"/>
      <c r="G97" s="293"/>
      <c r="H97" s="293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</row>
    <row r="98" spans="1:26" ht="15" customHeight="1">
      <c r="A98" s="283"/>
      <c r="B98" s="301"/>
      <c r="C98" s="283"/>
      <c r="D98" s="292"/>
      <c r="E98" s="293"/>
      <c r="F98" s="293"/>
      <c r="G98" s="293"/>
      <c r="H98" s="293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</row>
    <row r="99" spans="1:26" ht="15" customHeight="1">
      <c r="A99" s="283"/>
      <c r="B99" s="251"/>
      <c r="C99" s="283"/>
      <c r="D99" s="292"/>
      <c r="E99" s="293"/>
      <c r="F99" s="293"/>
      <c r="G99" s="293"/>
      <c r="H99" s="293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</row>
    <row r="100" spans="1:26" ht="15" customHeight="1">
      <c r="A100" s="283"/>
      <c r="B100" s="301"/>
      <c r="C100" s="283"/>
      <c r="D100" s="292"/>
      <c r="E100" s="293"/>
      <c r="F100" s="293"/>
      <c r="G100" s="293"/>
      <c r="H100" s="293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</row>
    <row r="101" spans="1:26" ht="15" customHeight="1">
      <c r="A101" s="283"/>
      <c r="B101" s="301"/>
      <c r="C101" s="283"/>
      <c r="D101" s="292"/>
      <c r="E101" s="293"/>
      <c r="F101" s="293"/>
      <c r="G101" s="293"/>
      <c r="H101" s="293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</row>
    <row r="102" spans="1:26" ht="15" customHeight="1">
      <c r="A102" s="283"/>
      <c r="B102" s="301"/>
      <c r="C102" s="283"/>
      <c r="D102" s="292"/>
      <c r="E102" s="293"/>
      <c r="F102" s="293"/>
      <c r="G102" s="293"/>
      <c r="H102" s="293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</row>
    <row r="103" spans="1:26" ht="15" customHeight="1">
      <c r="A103" s="283"/>
      <c r="B103" s="301"/>
      <c r="C103" s="283"/>
      <c r="D103" s="292"/>
      <c r="E103" s="293"/>
      <c r="F103" s="293"/>
      <c r="G103" s="293"/>
      <c r="H103" s="293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</row>
    <row r="104" spans="1:26" ht="15" customHeight="1">
      <c r="A104" s="283"/>
      <c r="B104" s="251"/>
      <c r="C104" s="283"/>
      <c r="D104" s="292"/>
      <c r="E104" s="293"/>
      <c r="F104" s="293"/>
      <c r="G104" s="293"/>
      <c r="H104" s="293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</row>
    <row r="105" spans="1:26" ht="15" customHeight="1">
      <c r="A105" s="283"/>
      <c r="B105" s="251"/>
      <c r="C105" s="283"/>
      <c r="D105" s="292"/>
      <c r="E105" s="293"/>
      <c r="F105" s="293"/>
      <c r="G105" s="293"/>
      <c r="H105" s="293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</row>
    <row r="106" spans="1:26" ht="15" customHeight="1">
      <c r="A106" s="283"/>
      <c r="B106" s="251"/>
      <c r="C106" s="283"/>
      <c r="D106" s="292"/>
      <c r="E106" s="293"/>
      <c r="F106" s="293"/>
      <c r="G106" s="293"/>
      <c r="H106" s="293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</row>
    <row r="107" spans="1:26" ht="15" customHeight="1">
      <c r="A107" s="283"/>
      <c r="B107" s="251"/>
      <c r="C107" s="283"/>
      <c r="D107" s="292"/>
      <c r="E107" s="293"/>
      <c r="F107" s="293"/>
      <c r="G107" s="293"/>
      <c r="H107" s="293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</row>
    <row r="108" spans="1:26" ht="15" customHeight="1">
      <c r="A108" s="283"/>
      <c r="B108" s="301"/>
      <c r="C108" s="283"/>
      <c r="D108" s="292"/>
      <c r="E108" s="293"/>
      <c r="F108" s="293"/>
      <c r="G108" s="293"/>
      <c r="H108" s="293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</row>
    <row r="109" spans="1:26" ht="15" customHeight="1">
      <c r="A109" s="283"/>
      <c r="B109" s="301"/>
      <c r="C109" s="283"/>
      <c r="D109" s="292"/>
      <c r="E109" s="293"/>
      <c r="F109" s="293"/>
      <c r="G109" s="293"/>
      <c r="H109" s="293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</row>
    <row r="110" spans="1:26" ht="15" customHeight="1">
      <c r="A110" s="283"/>
      <c r="B110" s="301"/>
      <c r="C110" s="283"/>
      <c r="D110" s="292"/>
      <c r="E110" s="293"/>
      <c r="F110" s="293"/>
      <c r="G110" s="293"/>
      <c r="H110" s="293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</row>
    <row r="111" spans="1:26" ht="15" customHeight="1">
      <c r="A111" s="283"/>
      <c r="B111" s="251"/>
      <c r="C111" s="283"/>
      <c r="D111" s="292"/>
      <c r="E111" s="293"/>
      <c r="F111" s="293"/>
      <c r="G111" s="293"/>
      <c r="H111" s="293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</row>
    <row r="112" spans="1:26" ht="15" customHeight="1">
      <c r="A112" s="283"/>
      <c r="B112" s="251"/>
      <c r="C112" s="283"/>
      <c r="D112" s="292"/>
      <c r="E112" s="293"/>
      <c r="F112" s="293"/>
      <c r="G112" s="293"/>
      <c r="H112" s="293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</row>
    <row r="113" spans="1:26" ht="15" customHeight="1">
      <c r="A113" s="283"/>
      <c r="B113" s="251"/>
      <c r="C113" s="283"/>
      <c r="D113" s="292"/>
      <c r="E113" s="293"/>
      <c r="F113" s="293"/>
      <c r="G113" s="293"/>
      <c r="H113" s="293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</row>
    <row r="114" spans="1:26" ht="15" customHeight="1">
      <c r="A114" s="283"/>
      <c r="B114" s="301"/>
      <c r="C114" s="283"/>
      <c r="D114" s="292"/>
      <c r="E114" s="293"/>
      <c r="F114" s="293"/>
      <c r="G114" s="293"/>
      <c r="H114" s="293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</row>
    <row r="115" spans="1:26" ht="15" customHeight="1">
      <c r="A115" s="283"/>
      <c r="B115" s="301"/>
      <c r="C115" s="283"/>
      <c r="D115" s="292"/>
      <c r="E115" s="293"/>
      <c r="F115" s="293"/>
      <c r="G115" s="293"/>
      <c r="H115" s="293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</row>
    <row r="116" spans="1:26" ht="15" customHeight="1">
      <c r="A116" s="283"/>
      <c r="B116" s="301"/>
      <c r="C116" s="283"/>
      <c r="D116" s="292"/>
      <c r="E116" s="293"/>
      <c r="F116" s="293"/>
      <c r="G116" s="293"/>
      <c r="H116" s="293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</row>
    <row r="117" spans="1:26" ht="15" customHeight="1">
      <c r="A117" s="283"/>
      <c r="B117" s="251"/>
      <c r="C117" s="283"/>
      <c r="D117" s="292"/>
      <c r="E117" s="293"/>
      <c r="F117" s="293"/>
      <c r="G117" s="293"/>
      <c r="H117" s="293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</row>
    <row r="118" spans="1:26" ht="15" customHeight="1">
      <c r="A118" s="283"/>
      <c r="B118" s="251"/>
      <c r="C118" s="283"/>
      <c r="D118" s="292"/>
      <c r="E118" s="293"/>
      <c r="F118" s="293"/>
      <c r="G118" s="293"/>
      <c r="H118" s="293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</row>
    <row r="119" spans="1:26" ht="15" customHeight="1">
      <c r="A119" s="283"/>
      <c r="B119" s="251"/>
      <c r="C119" s="283"/>
      <c r="D119" s="292"/>
      <c r="E119" s="293"/>
      <c r="F119" s="293"/>
      <c r="G119" s="293"/>
      <c r="H119" s="293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</row>
    <row r="120" spans="1:26" ht="15" customHeight="1">
      <c r="A120" s="283"/>
      <c r="B120" s="301"/>
      <c r="C120" s="283"/>
      <c r="D120" s="292"/>
      <c r="E120" s="293"/>
      <c r="F120" s="293"/>
      <c r="G120" s="293"/>
      <c r="H120" s="293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</row>
    <row r="121" spans="1:26" ht="15" customHeight="1">
      <c r="A121" s="283"/>
      <c r="B121" s="301"/>
      <c r="C121" s="283"/>
      <c r="D121" s="292"/>
      <c r="E121" s="293"/>
      <c r="F121" s="293"/>
      <c r="G121" s="293"/>
      <c r="H121" s="293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</row>
    <row r="122" spans="1:26" ht="15" customHeight="1">
      <c r="A122" s="283"/>
      <c r="B122" s="251"/>
      <c r="C122" s="283"/>
      <c r="D122" s="292"/>
      <c r="E122" s="293"/>
      <c r="F122" s="293"/>
      <c r="G122" s="293"/>
      <c r="H122" s="293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</row>
    <row r="123" spans="1:26" ht="15" customHeight="1">
      <c r="A123" s="283"/>
      <c r="B123" s="301"/>
      <c r="C123" s="283"/>
      <c r="D123" s="292"/>
      <c r="E123" s="293"/>
      <c r="F123" s="293"/>
      <c r="G123" s="293"/>
      <c r="H123" s="293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</row>
    <row r="124" spans="1:26" ht="15" customHeight="1">
      <c r="A124" s="283"/>
      <c r="B124" s="301"/>
      <c r="C124" s="283"/>
      <c r="D124" s="292"/>
      <c r="E124" s="293"/>
      <c r="F124" s="293"/>
      <c r="G124" s="293"/>
      <c r="H124" s="293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</row>
    <row r="125" spans="1:26" ht="15" customHeight="1">
      <c r="A125" s="283"/>
      <c r="B125" s="251"/>
      <c r="C125" s="283"/>
      <c r="D125" s="292"/>
      <c r="E125" s="293"/>
      <c r="F125" s="293"/>
      <c r="G125" s="293"/>
      <c r="H125" s="293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</row>
    <row r="126" spans="1:26" ht="15" customHeight="1">
      <c r="A126" s="283"/>
      <c r="B126" s="301"/>
      <c r="C126" s="283"/>
      <c r="D126" s="292"/>
      <c r="E126" s="293"/>
      <c r="F126" s="293"/>
      <c r="G126" s="293"/>
      <c r="H126" s="293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</row>
    <row r="127" spans="1:26" ht="15" customHeight="1">
      <c r="A127" s="283"/>
      <c r="B127" s="301"/>
      <c r="C127" s="283"/>
      <c r="D127" s="292"/>
      <c r="E127" s="293"/>
      <c r="F127" s="293"/>
      <c r="G127" s="293"/>
      <c r="H127" s="293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</row>
    <row r="128" spans="1:26" ht="15" customHeight="1">
      <c r="A128" s="283"/>
      <c r="B128" s="251"/>
      <c r="C128" s="283"/>
      <c r="D128" s="292"/>
      <c r="E128" s="293"/>
      <c r="F128" s="293"/>
      <c r="G128" s="293"/>
      <c r="H128" s="293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</row>
    <row r="129" spans="1:26" ht="15" customHeight="1">
      <c r="A129" s="283"/>
      <c r="B129" s="301"/>
      <c r="C129" s="283"/>
      <c r="D129" s="292"/>
      <c r="E129" s="293"/>
      <c r="F129" s="293"/>
      <c r="G129" s="293"/>
      <c r="H129" s="293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</row>
    <row r="130" spans="1:26" ht="15" customHeight="1">
      <c r="A130" s="283"/>
      <c r="B130" s="301"/>
      <c r="C130" s="283"/>
      <c r="D130" s="292"/>
      <c r="E130" s="293"/>
      <c r="F130" s="293"/>
      <c r="G130" s="293"/>
      <c r="H130" s="293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</row>
    <row r="131" spans="1:26" ht="15" customHeight="1">
      <c r="A131" s="283"/>
      <c r="B131" s="251"/>
      <c r="C131" s="283"/>
      <c r="D131" s="292"/>
      <c r="E131" s="293"/>
      <c r="F131" s="293"/>
      <c r="G131" s="293"/>
      <c r="H131" s="293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</row>
    <row r="132" spans="1:26" ht="15" customHeight="1">
      <c r="A132" s="283"/>
      <c r="B132" s="301"/>
      <c r="C132" s="283"/>
      <c r="D132" s="292"/>
      <c r="E132" s="293"/>
      <c r="F132" s="293"/>
      <c r="G132" s="293"/>
      <c r="H132" s="293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</row>
    <row r="133" spans="1:26" ht="15" customHeight="1">
      <c r="A133" s="283"/>
      <c r="B133" s="301"/>
      <c r="C133" s="283"/>
      <c r="D133" s="292"/>
      <c r="E133" s="293"/>
      <c r="F133" s="293"/>
      <c r="G133" s="293"/>
      <c r="H133" s="293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</row>
    <row r="134" spans="1:26" ht="15" customHeight="1">
      <c r="A134" s="283"/>
      <c r="B134" s="251"/>
      <c r="C134" s="283"/>
      <c r="D134" s="292"/>
      <c r="E134" s="293"/>
      <c r="F134" s="293"/>
      <c r="G134" s="293"/>
      <c r="H134" s="293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</row>
    <row r="135" spans="1:26" ht="15" customHeight="1">
      <c r="A135" s="283"/>
      <c r="B135" s="301"/>
      <c r="C135" s="283"/>
      <c r="D135" s="292"/>
      <c r="E135" s="293"/>
      <c r="F135" s="293"/>
      <c r="G135" s="293"/>
      <c r="H135" s="293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</row>
    <row r="136" spans="1:26" ht="15" customHeight="1">
      <c r="A136" s="283"/>
      <c r="B136" s="301"/>
      <c r="C136" s="283"/>
      <c r="D136" s="292"/>
      <c r="E136" s="293"/>
      <c r="F136" s="293"/>
      <c r="G136" s="293"/>
      <c r="H136" s="293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</row>
    <row r="137" spans="1:26" ht="15" customHeight="1">
      <c r="A137" s="283"/>
      <c r="B137" s="251"/>
      <c r="C137" s="283"/>
      <c r="D137" s="292"/>
      <c r="E137" s="293"/>
      <c r="F137" s="293"/>
      <c r="G137" s="293"/>
      <c r="H137" s="293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</row>
    <row r="138" spans="1:26" ht="15" customHeight="1">
      <c r="A138" s="283"/>
      <c r="B138" s="301"/>
      <c r="C138" s="283"/>
      <c r="D138" s="292"/>
      <c r="E138" s="293"/>
      <c r="F138" s="293"/>
      <c r="G138" s="293"/>
      <c r="H138" s="293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</row>
    <row r="139" spans="1:26" ht="15" customHeight="1">
      <c r="A139" s="283"/>
      <c r="B139" s="301"/>
      <c r="C139" s="283"/>
      <c r="D139" s="292"/>
      <c r="E139" s="293"/>
      <c r="F139" s="293"/>
      <c r="G139" s="293"/>
      <c r="H139" s="293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</row>
    <row r="140" spans="1:26" ht="15" customHeight="1">
      <c r="A140" s="283"/>
      <c r="B140" s="251"/>
      <c r="C140" s="283"/>
      <c r="D140" s="292"/>
      <c r="E140" s="293"/>
      <c r="F140" s="293"/>
      <c r="G140" s="293"/>
      <c r="H140" s="293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</row>
    <row r="141" spans="1:26" ht="15" customHeight="1">
      <c r="A141" s="283"/>
      <c r="B141" s="301"/>
      <c r="C141" s="283"/>
      <c r="D141" s="292"/>
      <c r="E141" s="293"/>
      <c r="F141" s="293"/>
      <c r="G141" s="293"/>
      <c r="H141" s="293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</row>
    <row r="142" spans="1:26" ht="15" customHeight="1">
      <c r="A142" s="283"/>
      <c r="B142" s="301"/>
      <c r="C142" s="283"/>
      <c r="D142" s="292"/>
      <c r="E142" s="293"/>
      <c r="F142" s="293"/>
      <c r="G142" s="293"/>
      <c r="H142" s="293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</row>
    <row r="143" spans="1:26" ht="15" customHeight="1">
      <c r="A143" s="283"/>
      <c r="B143" s="251"/>
      <c r="C143" s="283"/>
      <c r="D143" s="292"/>
      <c r="E143" s="293"/>
      <c r="F143" s="293"/>
      <c r="G143" s="293"/>
      <c r="H143" s="293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</row>
    <row r="144" spans="1:26" ht="15" customHeight="1">
      <c r="A144" s="283"/>
      <c r="B144" s="301"/>
      <c r="C144" s="283"/>
      <c r="D144" s="292"/>
      <c r="E144" s="293"/>
      <c r="F144" s="293"/>
      <c r="G144" s="293"/>
      <c r="H144" s="293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</row>
    <row r="145" spans="1:26" ht="15" customHeight="1">
      <c r="A145" s="283"/>
      <c r="B145" s="301"/>
      <c r="C145" s="283"/>
      <c r="D145" s="292"/>
      <c r="E145" s="293"/>
      <c r="F145" s="293"/>
      <c r="G145" s="293"/>
      <c r="H145" s="293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</row>
    <row r="146" spans="1:26" ht="15" customHeight="1">
      <c r="A146" s="283"/>
      <c r="B146" s="251"/>
      <c r="C146" s="283"/>
      <c r="D146" s="292"/>
      <c r="E146" s="293"/>
      <c r="F146" s="293"/>
      <c r="G146" s="293"/>
      <c r="H146" s="293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</row>
    <row r="147" spans="1:26" ht="15" customHeight="1">
      <c r="A147" s="283"/>
      <c r="B147" s="301"/>
      <c r="C147" s="283"/>
      <c r="D147" s="292"/>
      <c r="E147" s="293"/>
      <c r="F147" s="293"/>
      <c r="G147" s="293"/>
      <c r="H147" s="293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</row>
    <row r="148" spans="1:26" ht="15" customHeight="1">
      <c r="A148" s="283"/>
      <c r="B148" s="301"/>
      <c r="C148" s="283"/>
      <c r="D148" s="292"/>
      <c r="E148" s="293"/>
      <c r="F148" s="293"/>
      <c r="G148" s="293"/>
      <c r="H148" s="293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</row>
    <row r="149" spans="1:26" ht="15" customHeight="1">
      <c r="A149" s="283"/>
      <c r="B149" s="251"/>
      <c r="C149" s="283"/>
      <c r="D149" s="292"/>
      <c r="E149" s="293"/>
      <c r="F149" s="293"/>
      <c r="G149" s="293"/>
      <c r="H149" s="293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</row>
    <row r="150" spans="1:26" ht="15" customHeight="1">
      <c r="A150" s="283"/>
      <c r="B150" s="301"/>
      <c r="C150" s="283"/>
      <c r="D150" s="292"/>
      <c r="E150" s="293"/>
      <c r="F150" s="293"/>
      <c r="G150" s="293"/>
      <c r="H150" s="293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</row>
    <row r="151" spans="1:26" ht="15" customHeight="1">
      <c r="A151" s="283"/>
      <c r="B151" s="301"/>
      <c r="C151" s="283"/>
      <c r="D151" s="292"/>
      <c r="E151" s="293"/>
      <c r="F151" s="293"/>
      <c r="G151" s="293"/>
      <c r="H151" s="293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</row>
    <row r="152" spans="1:26" ht="15" customHeight="1">
      <c r="A152" s="283"/>
      <c r="B152" s="251"/>
      <c r="C152" s="283"/>
      <c r="D152" s="292"/>
      <c r="E152" s="293"/>
      <c r="F152" s="293"/>
      <c r="G152" s="293"/>
      <c r="H152" s="293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</row>
    <row r="153" spans="1:26" ht="15" customHeight="1">
      <c r="A153" s="283"/>
      <c r="B153" s="301"/>
      <c r="C153" s="283"/>
      <c r="D153" s="292"/>
      <c r="E153" s="293"/>
      <c r="F153" s="293"/>
      <c r="G153" s="293"/>
      <c r="H153" s="293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</row>
    <row r="154" spans="1:26" ht="15" customHeight="1">
      <c r="A154" s="283"/>
      <c r="B154" s="301"/>
      <c r="C154" s="283"/>
      <c r="D154" s="292"/>
      <c r="E154" s="293"/>
      <c r="F154" s="293"/>
      <c r="G154" s="293"/>
      <c r="H154" s="293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</row>
    <row r="155" spans="1:26" ht="15" customHeight="1">
      <c r="A155" s="283"/>
      <c r="B155" s="251"/>
      <c r="C155" s="283"/>
      <c r="D155" s="292"/>
      <c r="E155" s="293"/>
      <c r="F155" s="293"/>
      <c r="G155" s="293"/>
      <c r="H155" s="293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</row>
    <row r="156" spans="1:26" ht="15" customHeight="1">
      <c r="A156" s="283"/>
      <c r="B156" s="251"/>
      <c r="C156" s="283"/>
      <c r="D156" s="292"/>
      <c r="E156" s="293"/>
      <c r="F156" s="293"/>
      <c r="G156" s="293"/>
      <c r="H156" s="293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</row>
    <row r="157" spans="1:26" ht="15" customHeight="1">
      <c r="A157" s="283"/>
      <c r="B157" s="251"/>
      <c r="C157" s="283"/>
      <c r="D157" s="292"/>
      <c r="E157" s="293"/>
      <c r="F157" s="293"/>
      <c r="G157" s="293"/>
      <c r="H157" s="293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</row>
    <row r="158" spans="1:26" ht="15" customHeight="1">
      <c r="A158" s="283"/>
      <c r="B158" s="251"/>
      <c r="C158" s="283"/>
      <c r="D158" s="292"/>
      <c r="E158" s="293"/>
      <c r="F158" s="293"/>
      <c r="G158" s="293"/>
      <c r="H158" s="293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</row>
    <row r="159" spans="1:26" ht="15" customHeight="1">
      <c r="A159" s="283"/>
      <c r="B159" s="251"/>
      <c r="C159" s="283"/>
      <c r="D159" s="292"/>
      <c r="E159" s="293"/>
      <c r="F159" s="293"/>
      <c r="G159" s="293"/>
      <c r="H159" s="293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</row>
    <row r="160" spans="1:26" ht="15" customHeight="1">
      <c r="A160" s="283"/>
      <c r="B160" s="251"/>
      <c r="C160" s="283"/>
      <c r="D160" s="292"/>
      <c r="E160" s="293"/>
      <c r="F160" s="293"/>
      <c r="G160" s="293"/>
      <c r="H160" s="293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</row>
    <row r="161" spans="1:26" ht="15" customHeight="1">
      <c r="A161" s="283"/>
      <c r="B161" s="251"/>
      <c r="C161" s="283"/>
      <c r="D161" s="292"/>
      <c r="E161" s="293"/>
      <c r="F161" s="293"/>
      <c r="G161" s="293"/>
      <c r="H161" s="293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</row>
    <row r="162" spans="1:26" ht="15" customHeight="1">
      <c r="A162" s="283"/>
      <c r="B162" s="251"/>
      <c r="C162" s="283"/>
      <c r="D162" s="292"/>
      <c r="E162" s="293"/>
      <c r="F162" s="293"/>
      <c r="G162" s="293"/>
      <c r="H162" s="293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</row>
    <row r="163" spans="1:26" ht="15" customHeight="1">
      <c r="A163" s="283"/>
      <c r="B163" s="251"/>
      <c r="C163" s="283"/>
      <c r="D163" s="292"/>
      <c r="E163" s="293"/>
      <c r="F163" s="293"/>
      <c r="G163" s="293"/>
      <c r="H163" s="293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</row>
    <row r="164" spans="1:26" ht="15" customHeight="1">
      <c r="A164" s="283"/>
      <c r="B164" s="251"/>
      <c r="C164" s="283"/>
      <c r="D164" s="292"/>
      <c r="E164" s="293"/>
      <c r="F164" s="293"/>
      <c r="G164" s="293"/>
      <c r="H164" s="293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</row>
    <row r="165" spans="1:26" ht="15" customHeight="1">
      <c r="A165" s="283"/>
      <c r="B165" s="251"/>
      <c r="C165" s="283"/>
      <c r="D165" s="292"/>
      <c r="E165" s="293"/>
      <c r="F165" s="293"/>
      <c r="G165" s="293"/>
      <c r="H165" s="293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</row>
    <row r="166" spans="1:26" ht="15" customHeight="1">
      <c r="A166" s="283"/>
      <c r="B166" s="251"/>
      <c r="C166" s="283"/>
      <c r="D166" s="292"/>
      <c r="E166" s="293"/>
      <c r="F166" s="293"/>
      <c r="G166" s="293"/>
      <c r="H166" s="293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</row>
    <row r="167" spans="1:26" ht="15" customHeight="1">
      <c r="A167" s="283"/>
      <c r="B167" s="251"/>
      <c r="C167" s="283"/>
      <c r="D167" s="292"/>
      <c r="E167" s="293"/>
      <c r="F167" s="293"/>
      <c r="G167" s="293"/>
      <c r="H167" s="293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</row>
    <row r="168" spans="1:26" ht="15" customHeight="1">
      <c r="A168" s="283"/>
      <c r="B168" s="251"/>
      <c r="C168" s="283"/>
      <c r="D168" s="292"/>
      <c r="E168" s="293"/>
      <c r="F168" s="293"/>
      <c r="G168" s="293"/>
      <c r="H168" s="293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</row>
    <row r="169" spans="1:26" ht="15" customHeight="1">
      <c r="A169" s="283"/>
      <c r="B169" s="251"/>
      <c r="C169" s="283"/>
      <c r="D169" s="292"/>
      <c r="E169" s="293"/>
      <c r="F169" s="293"/>
      <c r="G169" s="293"/>
      <c r="H169" s="293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</row>
    <row r="170" spans="1:26" ht="15" customHeight="1">
      <c r="A170" s="283"/>
      <c r="B170" s="251"/>
      <c r="C170" s="283"/>
      <c r="D170" s="292"/>
      <c r="E170" s="293"/>
      <c r="F170" s="293"/>
      <c r="G170" s="293"/>
      <c r="H170" s="293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</row>
    <row r="171" spans="1:26" ht="15" customHeight="1">
      <c r="A171" s="283"/>
      <c r="B171" s="251"/>
      <c r="C171" s="283"/>
      <c r="D171" s="292"/>
      <c r="E171" s="293"/>
      <c r="F171" s="293"/>
      <c r="G171" s="293"/>
      <c r="H171" s="293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</row>
    <row r="172" spans="1:26" ht="15" customHeight="1">
      <c r="A172" s="283"/>
      <c r="B172" s="251"/>
      <c r="C172" s="283"/>
      <c r="D172" s="292"/>
      <c r="E172" s="293"/>
      <c r="F172" s="293"/>
      <c r="G172" s="293"/>
      <c r="H172" s="293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</row>
    <row r="173" spans="1:26" ht="15" customHeight="1">
      <c r="A173" s="283"/>
      <c r="B173" s="251"/>
      <c r="C173" s="283"/>
      <c r="D173" s="292"/>
      <c r="E173" s="293"/>
      <c r="F173" s="293"/>
      <c r="G173" s="293"/>
      <c r="H173" s="293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</row>
    <row r="174" spans="1:26" ht="15" customHeight="1">
      <c r="A174" s="283"/>
      <c r="B174" s="301"/>
      <c r="C174" s="283"/>
      <c r="D174" s="292"/>
      <c r="E174" s="293"/>
      <c r="F174" s="293"/>
      <c r="G174" s="293"/>
      <c r="H174" s="293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</row>
    <row r="175" spans="1:26" ht="15" customHeight="1">
      <c r="A175" s="283"/>
      <c r="B175" s="251"/>
      <c r="C175" s="283"/>
      <c r="D175" s="292"/>
      <c r="E175" s="293"/>
      <c r="F175" s="293"/>
      <c r="G175" s="293"/>
      <c r="H175" s="293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</row>
    <row r="176" spans="1:26" ht="15" customHeight="1">
      <c r="A176" s="283"/>
      <c r="B176" s="251"/>
      <c r="C176" s="283"/>
      <c r="D176" s="292"/>
      <c r="E176" s="293"/>
      <c r="F176" s="293"/>
      <c r="G176" s="293"/>
      <c r="H176" s="293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</row>
    <row r="177" spans="1:26" ht="15" customHeight="1">
      <c r="A177" s="283"/>
      <c r="B177" s="251"/>
      <c r="C177" s="283"/>
      <c r="D177" s="292"/>
      <c r="E177" s="293"/>
      <c r="F177" s="293"/>
      <c r="G177" s="293"/>
      <c r="H177" s="293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</row>
    <row r="178" spans="1:26" ht="15" customHeight="1">
      <c r="A178" s="283"/>
      <c r="B178" s="251"/>
      <c r="C178" s="283"/>
      <c r="D178" s="292"/>
      <c r="E178" s="293"/>
      <c r="F178" s="293"/>
      <c r="G178" s="293"/>
      <c r="H178" s="293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</row>
    <row r="179" spans="1:26" ht="15" customHeight="1">
      <c r="A179" s="283"/>
      <c r="B179" s="251"/>
      <c r="C179" s="283"/>
      <c r="D179" s="292"/>
      <c r="E179" s="293"/>
      <c r="F179" s="293"/>
      <c r="G179" s="293"/>
      <c r="H179" s="293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</row>
    <row r="180" spans="1:26" ht="15" customHeight="1">
      <c r="A180" s="283"/>
      <c r="B180" s="251"/>
      <c r="C180" s="283"/>
      <c r="D180" s="292"/>
      <c r="E180" s="293"/>
      <c r="F180" s="293"/>
      <c r="G180" s="293"/>
      <c r="H180" s="293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</row>
    <row r="181" spans="1:26" ht="15" customHeight="1">
      <c r="A181" s="283"/>
      <c r="B181" s="251"/>
      <c r="C181" s="283"/>
      <c r="D181" s="292"/>
      <c r="E181" s="293"/>
      <c r="F181" s="293"/>
      <c r="G181" s="293"/>
      <c r="H181" s="293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</row>
    <row r="182" spans="1:26" ht="15" customHeight="1">
      <c r="A182" s="283"/>
      <c r="B182" s="251"/>
      <c r="C182" s="283"/>
      <c r="D182" s="292"/>
      <c r="E182" s="293"/>
      <c r="F182" s="293"/>
      <c r="G182" s="293"/>
      <c r="H182" s="293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</row>
    <row r="183" spans="1:26" ht="15" customHeight="1">
      <c r="A183" s="283"/>
      <c r="B183" s="251"/>
      <c r="C183" s="283"/>
      <c r="D183" s="292"/>
      <c r="E183" s="293"/>
      <c r="F183" s="293"/>
      <c r="G183" s="293"/>
      <c r="H183" s="293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</row>
    <row r="184" spans="1:26" ht="15" customHeight="1">
      <c r="A184" s="283"/>
      <c r="B184" s="251"/>
      <c r="C184" s="283"/>
      <c r="D184" s="292"/>
      <c r="E184" s="293"/>
      <c r="F184" s="293"/>
      <c r="G184" s="293"/>
      <c r="H184" s="293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</row>
    <row r="185" spans="1:26" ht="15" customHeight="1">
      <c r="A185" s="283"/>
      <c r="B185" s="251"/>
      <c r="C185" s="283"/>
      <c r="D185" s="292"/>
      <c r="E185" s="293"/>
      <c r="F185" s="293"/>
      <c r="G185" s="293"/>
      <c r="H185" s="293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</row>
    <row r="186" spans="1:26" ht="15" customHeight="1">
      <c r="A186" s="283"/>
      <c r="B186" s="251"/>
      <c r="C186" s="283"/>
      <c r="D186" s="292"/>
      <c r="E186" s="293"/>
      <c r="F186" s="293"/>
      <c r="G186" s="293"/>
      <c r="H186" s="293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</row>
    <row r="187" spans="1:26" ht="15" customHeight="1">
      <c r="A187" s="283"/>
      <c r="B187" s="251"/>
      <c r="C187" s="283"/>
      <c r="D187" s="292"/>
      <c r="E187" s="293"/>
      <c r="F187" s="293"/>
      <c r="G187" s="293"/>
      <c r="H187" s="293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</row>
    <row r="188" spans="1:26" ht="15" customHeight="1">
      <c r="A188" s="283"/>
      <c r="B188" s="251"/>
      <c r="C188" s="283"/>
      <c r="D188" s="292"/>
      <c r="E188" s="293"/>
      <c r="F188" s="293"/>
      <c r="G188" s="293"/>
      <c r="H188" s="293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</row>
    <row r="189" spans="1:26" ht="15" customHeight="1">
      <c r="A189" s="283"/>
      <c r="B189" s="251"/>
      <c r="C189" s="283"/>
      <c r="D189" s="292"/>
      <c r="E189" s="293"/>
      <c r="F189" s="293"/>
      <c r="G189" s="293"/>
      <c r="H189" s="293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</row>
    <row r="190" spans="1:26" ht="15" customHeight="1">
      <c r="A190" s="283"/>
      <c r="B190" s="251"/>
      <c r="C190" s="283"/>
      <c r="D190" s="292"/>
      <c r="E190" s="293"/>
      <c r="F190" s="293"/>
      <c r="G190" s="293"/>
      <c r="H190" s="293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</row>
    <row r="191" spans="1:26" ht="15" customHeight="1">
      <c r="A191" s="283"/>
      <c r="B191" s="251"/>
      <c r="C191" s="283"/>
      <c r="D191" s="292"/>
      <c r="E191" s="293"/>
      <c r="F191" s="293"/>
      <c r="G191" s="293"/>
      <c r="H191" s="293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</row>
    <row r="192" spans="1:26" ht="15" customHeight="1">
      <c r="A192" s="283"/>
      <c r="B192" s="251"/>
      <c r="C192" s="283"/>
      <c r="D192" s="292"/>
      <c r="E192" s="293"/>
      <c r="F192" s="293"/>
      <c r="G192" s="293"/>
      <c r="H192" s="293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</row>
    <row r="193" spans="1:26" ht="15" customHeight="1">
      <c r="A193" s="283"/>
      <c r="B193" s="251"/>
      <c r="C193" s="283"/>
      <c r="D193" s="292"/>
      <c r="E193" s="293"/>
      <c r="F193" s="293"/>
      <c r="G193" s="293"/>
      <c r="H193" s="293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</row>
    <row r="194" spans="1:26" ht="15" customHeight="1">
      <c r="A194" s="283"/>
      <c r="B194" s="301"/>
      <c r="C194" s="283"/>
      <c r="D194" s="292"/>
      <c r="E194" s="293"/>
      <c r="F194" s="293"/>
      <c r="G194" s="293"/>
      <c r="H194" s="293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</row>
    <row r="195" spans="1:26" ht="15" customHeight="1">
      <c r="A195" s="283"/>
      <c r="B195" s="251"/>
      <c r="C195" s="283"/>
      <c r="D195" s="292"/>
      <c r="E195" s="293"/>
      <c r="F195" s="293"/>
      <c r="G195" s="293"/>
      <c r="H195" s="293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</row>
    <row r="196" spans="1:26" ht="15" customHeight="1">
      <c r="A196" s="283"/>
      <c r="B196" s="251"/>
      <c r="C196" s="283"/>
      <c r="D196" s="292"/>
      <c r="E196" s="293"/>
      <c r="F196" s="293"/>
      <c r="G196" s="293"/>
      <c r="H196" s="293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</row>
    <row r="197" spans="1:26" ht="15" customHeight="1">
      <c r="A197" s="283"/>
      <c r="B197" s="251"/>
      <c r="C197" s="283"/>
      <c r="D197" s="292"/>
      <c r="E197" s="293"/>
      <c r="F197" s="293"/>
      <c r="G197" s="293"/>
      <c r="H197" s="293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</row>
    <row r="198" spans="1:26" ht="15" customHeight="1">
      <c r="A198" s="283"/>
      <c r="B198" s="251"/>
      <c r="C198" s="283"/>
      <c r="D198" s="292"/>
      <c r="E198" s="293"/>
      <c r="F198" s="293"/>
      <c r="G198" s="293"/>
      <c r="H198" s="293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</row>
    <row r="199" spans="1:26" ht="15" customHeight="1">
      <c r="A199" s="283"/>
      <c r="B199" s="251"/>
      <c r="C199" s="283"/>
      <c r="D199" s="292"/>
      <c r="E199" s="293"/>
      <c r="F199" s="293"/>
      <c r="G199" s="293"/>
      <c r="H199" s="293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</row>
    <row r="200" spans="1:26" ht="15" customHeight="1">
      <c r="A200" s="283"/>
      <c r="B200" s="301"/>
      <c r="C200" s="283"/>
      <c r="D200" s="292"/>
      <c r="E200" s="293"/>
      <c r="F200" s="293"/>
      <c r="G200" s="293"/>
      <c r="H200" s="293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</row>
    <row r="201" spans="1:26" ht="15" customHeight="1">
      <c r="A201" s="283"/>
      <c r="B201" s="301"/>
      <c r="C201" s="283"/>
      <c r="D201" s="292"/>
      <c r="E201" s="293"/>
      <c r="F201" s="293"/>
      <c r="G201" s="293"/>
      <c r="H201" s="293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</row>
    <row r="202" spans="1:26" ht="15" customHeight="1">
      <c r="A202" s="283"/>
      <c r="B202" s="301"/>
      <c r="C202" s="283"/>
      <c r="D202" s="292"/>
      <c r="E202" s="293"/>
      <c r="F202" s="293"/>
      <c r="G202" s="293"/>
      <c r="H202" s="293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</row>
    <row r="203" spans="1:26" ht="15" customHeight="1">
      <c r="A203" s="283"/>
      <c r="B203" s="301"/>
      <c r="C203" s="283"/>
      <c r="D203" s="292"/>
      <c r="E203" s="293"/>
      <c r="F203" s="293"/>
      <c r="G203" s="293"/>
      <c r="H203" s="293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</row>
    <row r="204" spans="1:26" ht="15" customHeight="1">
      <c r="A204" s="283"/>
      <c r="B204" s="301"/>
      <c r="C204" s="283"/>
      <c r="D204" s="292"/>
      <c r="E204" s="293"/>
      <c r="F204" s="293"/>
      <c r="G204" s="293"/>
      <c r="H204" s="293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</row>
    <row r="205" spans="1:26" ht="15" customHeight="1">
      <c r="A205" s="283"/>
      <c r="B205" s="251"/>
      <c r="C205" s="283"/>
      <c r="D205" s="292"/>
      <c r="E205" s="293"/>
      <c r="F205" s="293"/>
      <c r="G205" s="293"/>
      <c r="H205" s="293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</row>
    <row r="206" spans="1:26" ht="15" customHeight="1">
      <c r="A206" s="283"/>
      <c r="B206" s="301"/>
      <c r="C206" s="283"/>
      <c r="D206" s="292"/>
      <c r="E206" s="293"/>
      <c r="F206" s="293"/>
      <c r="G206" s="293"/>
      <c r="H206" s="293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</row>
    <row r="207" spans="1:26" ht="15" customHeight="1">
      <c r="A207" s="283"/>
      <c r="B207" s="301"/>
      <c r="C207" s="283"/>
      <c r="D207" s="292"/>
      <c r="E207" s="293"/>
      <c r="F207" s="293"/>
      <c r="G207" s="293"/>
      <c r="H207" s="293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</row>
    <row r="208" spans="1:26" ht="15" customHeight="1">
      <c r="A208" s="283"/>
      <c r="B208" s="301"/>
      <c r="C208" s="283"/>
      <c r="D208" s="292"/>
      <c r="E208" s="293"/>
      <c r="F208" s="293"/>
      <c r="G208" s="293"/>
      <c r="H208" s="293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</row>
    <row r="209" spans="1:26" ht="15" customHeight="1">
      <c r="A209" s="283"/>
      <c r="B209" s="301"/>
      <c r="C209" s="283"/>
      <c r="D209" s="292"/>
      <c r="E209" s="293"/>
      <c r="F209" s="293"/>
      <c r="G209" s="293"/>
      <c r="H209" s="293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</row>
    <row r="210" spans="1:26" ht="15" customHeight="1">
      <c r="A210" s="283"/>
      <c r="B210" s="301"/>
      <c r="C210" s="283"/>
      <c r="D210" s="292"/>
      <c r="E210" s="293"/>
      <c r="F210" s="293"/>
      <c r="G210" s="293"/>
      <c r="H210" s="293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</row>
    <row r="211" spans="1:26" ht="15" customHeight="1">
      <c r="A211" s="283"/>
      <c r="B211" s="301"/>
      <c r="C211" s="283"/>
      <c r="D211" s="292"/>
      <c r="E211" s="293"/>
      <c r="F211" s="293"/>
      <c r="G211" s="293"/>
      <c r="H211" s="293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</row>
    <row r="212" spans="1:26" ht="15" customHeight="1">
      <c r="A212" s="283"/>
      <c r="B212" s="302"/>
      <c r="C212" s="283"/>
      <c r="D212" s="292"/>
      <c r="E212" s="293"/>
      <c r="F212" s="293"/>
      <c r="G212" s="293"/>
      <c r="H212" s="293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</row>
    <row r="213" spans="1:26" ht="15" customHeight="1">
      <c r="A213" s="283"/>
      <c r="B213" s="301"/>
      <c r="C213" s="283"/>
      <c r="D213" s="292"/>
      <c r="E213" s="293"/>
      <c r="F213" s="293"/>
      <c r="G213" s="293"/>
      <c r="H213" s="293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</row>
    <row r="214" spans="1:26" ht="15" customHeight="1">
      <c r="A214" s="283"/>
      <c r="B214" s="301"/>
      <c r="C214" s="283"/>
      <c r="D214" s="292"/>
      <c r="E214" s="293"/>
      <c r="F214" s="293"/>
      <c r="G214" s="293"/>
      <c r="H214" s="293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</row>
    <row r="215" spans="1:26" ht="15" customHeight="1">
      <c r="A215" s="283"/>
      <c r="B215" s="301"/>
      <c r="C215" s="283"/>
      <c r="D215" s="292"/>
      <c r="E215" s="293"/>
      <c r="F215" s="293"/>
      <c r="G215" s="293"/>
      <c r="H215" s="293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</row>
    <row r="216" spans="1:26" ht="15" customHeight="1">
      <c r="A216" s="283"/>
      <c r="B216" s="301"/>
      <c r="C216" s="283"/>
      <c r="D216" s="292"/>
      <c r="E216" s="293"/>
      <c r="F216" s="293"/>
      <c r="G216" s="293"/>
      <c r="H216" s="293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</row>
    <row r="217" spans="1:26" ht="15" customHeight="1">
      <c r="A217" s="283"/>
      <c r="B217" s="301"/>
      <c r="C217" s="283"/>
      <c r="D217" s="292"/>
      <c r="E217" s="293"/>
      <c r="F217" s="293"/>
      <c r="G217" s="293"/>
      <c r="H217" s="293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</row>
    <row r="218" spans="1:26" ht="15" customHeight="1">
      <c r="A218" s="283"/>
      <c r="B218" s="301"/>
      <c r="C218" s="283"/>
      <c r="D218" s="292"/>
      <c r="E218" s="293"/>
      <c r="F218" s="293"/>
      <c r="G218" s="293"/>
      <c r="H218" s="293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</row>
    <row r="219" spans="1:26" ht="15" customHeight="1">
      <c r="A219" s="283"/>
      <c r="B219" s="301"/>
      <c r="C219" s="283"/>
      <c r="D219" s="292"/>
      <c r="E219" s="293"/>
      <c r="F219" s="293"/>
      <c r="G219" s="293"/>
      <c r="H219" s="293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</row>
    <row r="220" spans="1:26" ht="15" customHeight="1">
      <c r="A220" s="283"/>
      <c r="B220" s="301"/>
      <c r="C220" s="283"/>
      <c r="D220" s="292"/>
      <c r="E220" s="293"/>
      <c r="F220" s="293"/>
      <c r="G220" s="293"/>
      <c r="H220" s="293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</row>
    <row r="221" spans="1:26" ht="15" customHeight="1">
      <c r="A221" s="283"/>
      <c r="B221" s="301"/>
      <c r="C221" s="283"/>
      <c r="D221" s="292"/>
      <c r="E221" s="293"/>
      <c r="F221" s="293"/>
      <c r="G221" s="293"/>
      <c r="H221" s="293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</row>
    <row r="222" spans="1:26" ht="15" customHeight="1">
      <c r="A222" s="283"/>
      <c r="B222" s="301"/>
      <c r="C222" s="283"/>
      <c r="D222" s="292"/>
      <c r="E222" s="293"/>
      <c r="F222" s="293"/>
      <c r="G222" s="293"/>
      <c r="H222" s="293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</row>
    <row r="223" spans="1:26" ht="15" customHeight="1">
      <c r="A223" s="283"/>
      <c r="B223" s="301"/>
      <c r="C223" s="283"/>
      <c r="D223" s="292"/>
      <c r="E223" s="293"/>
      <c r="F223" s="293"/>
      <c r="G223" s="293"/>
      <c r="H223" s="293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</row>
    <row r="224" spans="1:26" ht="15" customHeight="1">
      <c r="A224" s="283"/>
      <c r="B224" s="303"/>
      <c r="C224" s="283"/>
      <c r="D224" s="292"/>
      <c r="E224" s="293"/>
      <c r="F224" s="293"/>
      <c r="G224" s="293"/>
      <c r="H224" s="293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</row>
    <row r="225" spans="1:26" ht="15" customHeight="1">
      <c r="A225" s="283"/>
      <c r="B225" s="303"/>
      <c r="C225" s="283"/>
      <c r="D225" s="292"/>
      <c r="E225" s="293"/>
      <c r="F225" s="293"/>
      <c r="G225" s="293"/>
      <c r="H225" s="293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</row>
    <row r="226" spans="1:26" ht="15" customHeight="1">
      <c r="A226" s="283"/>
      <c r="B226" s="303"/>
      <c r="C226" s="283"/>
      <c r="D226" s="292"/>
      <c r="E226" s="293"/>
      <c r="F226" s="293"/>
      <c r="G226" s="293"/>
      <c r="H226" s="293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</row>
    <row r="227" spans="1:26" ht="15.75" customHeight="1"/>
    <row r="228" spans="1:26" ht="15.75" customHeight="1"/>
    <row r="229" spans="1:26" ht="15.75" customHeight="1"/>
    <row r="230" spans="1:26" ht="15.75" customHeight="1"/>
    <row r="231" spans="1:26" ht="15.75" customHeight="1"/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E6A4" sheet="1" objects="1" scenarios="1"/>
  <mergeCells count="5">
    <mergeCell ref="A1:H1"/>
    <mergeCell ref="A14:D14"/>
    <mergeCell ref="A17:D17"/>
    <mergeCell ref="A4:D4"/>
    <mergeCell ref="A7:D7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Souhrn</vt:lpstr>
      <vt:lpstr>Stavební část</vt:lpstr>
      <vt:lpstr>Vnitřní kanalizace</vt:lpstr>
      <vt:lpstr>Vnitřní vodovod</vt:lpstr>
      <vt:lpstr>Plynovod-přípojka</vt:lpstr>
      <vt:lpstr>Plynovod-vnitřní</vt:lpstr>
      <vt:lpstr>Ústřední vytápění</vt:lpstr>
      <vt:lpstr>Elektroinstalace</vt:lpstr>
      <vt:lpstr>VZT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2019-10-22T09:27:51Z</dcterms:created>
  <dcterms:modified xsi:type="dcterms:W3CDTF">2019-10-22T09:31:34Z</dcterms:modified>
</cp:coreProperties>
</file>