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20370" windowHeight="11760" activeTab="1"/>
  </bookViews>
  <sheets>
    <sheet name="Ječná mrize_souhrn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<sst xmlns="http://schemas.openxmlformats.org/spreadsheetml/2006/main" count="179" uniqueCount="109">
  <si>
    <t>název položky</t>
  </si>
  <si>
    <t>m.j.</t>
  </si>
  <si>
    <t>počet
m.j.</t>
  </si>
  <si>
    <t>ks</t>
  </si>
  <si>
    <t>R - položka</t>
  </si>
  <si>
    <t>998 23-1311</t>
  </si>
  <si>
    <t>t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</si>
  <si>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</si>
  <si>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3</t>
    </r>
  </si>
  <si>
    <t>Název akce:</t>
  </si>
  <si>
    <t>DPH 21 %</t>
  </si>
  <si>
    <t>jednotková
cena</t>
  </si>
  <si>
    <t>náklady celkem Kč</t>
  </si>
  <si>
    <t>dodávka</t>
  </si>
  <si>
    <t>montáž</t>
  </si>
  <si>
    <t>kpl.</t>
  </si>
  <si>
    <t>celkem</t>
  </si>
  <si>
    <t>Vodorovný přesun chrániček na staveništi</t>
  </si>
  <si>
    <t>Zajištění a projednání dopravně inž.opatření (DIO), 
případně vydání dopravně inž.rozhodnutí (DIR)</t>
  </si>
  <si>
    <t>specifikace</t>
  </si>
  <si>
    <t>184 91-1161</t>
  </si>
  <si>
    <t>113 10-7111</t>
  </si>
  <si>
    <t>Poplatek za uložení štěrku se zeminou na skládce</t>
  </si>
  <si>
    <t>Urovnání povrchu výs.mísy, hutnění sešlapáváním, prolití 50l vody během hutnění</t>
  </si>
  <si>
    <t>Realizační náklady bez DPH</t>
  </si>
  <si>
    <t>Obnova stromořadí v ulici JEČNÁ - etapa I.a</t>
  </si>
  <si>
    <t>Úprava technických prvků a čištění stromových mříží</t>
  </si>
  <si>
    <t>Čištění mříží a povrchů rabat</t>
  </si>
  <si>
    <t>Odstranění zbytků stromů</t>
  </si>
  <si>
    <t>82 ks</t>
  </si>
  <si>
    <t>4 pahýly, 2 pařezy</t>
  </si>
  <si>
    <t>Odvoz a uložení bioodpadu na skládce do 20 km</t>
  </si>
  <si>
    <t>Odstranění pahýlu (zbytku kmene) průměr 90-120mm a délka 1-5m, odstranění pařezu těsně nad terénem bez odkopání (pařezy č.103, 110, 113 ,118, 121 ,128) s naložením (zásyp štěrkem je součástí čištění mříží)</t>
  </si>
  <si>
    <t>Vodorovný přesun mříží na staveništi</t>
  </si>
  <si>
    <t>Navážka speciálního substrátu ve vrstvě tl.50-100mm a promísení s pův.substrátem a půdním kondicionérem - doplnit dle potřeby</t>
  </si>
  <si>
    <t>kg</t>
  </si>
  <si>
    <t>půdní kondicionér Terracottem - 1 kg/ m3 substrátu (300g/ strom)</t>
  </si>
  <si>
    <t>1.</t>
  </si>
  <si>
    <t>2.</t>
  </si>
  <si>
    <t>3.</t>
  </si>
  <si>
    <t>4.</t>
  </si>
  <si>
    <t>Demontáž chrániček kmenů</t>
  </si>
  <si>
    <t>Odvoz sejmutého štěrku a zeminy na skládku do 20km (15,8+31,6=47,4m3)</t>
  </si>
  <si>
    <t>Oprava a narovnání zkřiveného nosného rámu mříže (jednotlivě dle potřeby)</t>
  </si>
  <si>
    <t>Ruční nakypření utužené vrstvy pův.substrátu tl.50mm  (3,85m2/ mísa* 82ks)</t>
  </si>
  <si>
    <t>Odstranění horní vrstvy zásypového štěrku z mříže tl.do 100mm jednotlivě vč. separační geotextílie, naložení na dopr.prostředek  (3,85m2/ mísa *82ks)</t>
  </si>
  <si>
    <t>Sejmutí horní utužené vrstvy štěrku se zeminou tl.50mm ručně, naložení na dopr.prostředek (3,85m2/ mísa *82ks* 0,05m)</t>
  </si>
  <si>
    <t>185 85-1121</t>
  </si>
  <si>
    <t>voda pro zálivku</t>
  </si>
  <si>
    <t>Dovoz vody pro zálivku do 1km vč. čerpání do cisterny</t>
  </si>
  <si>
    <t>185 85-1129</t>
  </si>
  <si>
    <t>Příplatek za dalších 5000m (5*cena /1000m)</t>
  </si>
  <si>
    <t>nový spojovací materiál (chybějící a zarezlé šrouby)</t>
  </si>
  <si>
    <t>Úklid chodníku a komunikace po čištění mříží (průběžně a každý den po ukončení prací)</t>
  </si>
  <si>
    <t>Odpočet zisku z výkupu železa ve sběrně surovin (cena 4 Kč/ kg)</t>
  </si>
  <si>
    <t>speciální organicko-minerální substrát - 0,3m3/ mísa
složení: 30% ornice, 20% kompost, 20% písek, 10% štěrk fr.4-8mm, 20% štěrk fr.8-16mm</t>
  </si>
  <si>
    <t>Mulčování mříže drc.kamenivem fr.4/8mm, vrstva tl.80mm, zásyp do roviny bez separační textílie  (3,85m2/ mříž)</t>
  </si>
  <si>
    <t>Přesun hmot na staveništi a doprava na vzdálenost do 5km (substrát 37t + štěrk 45t)</t>
  </si>
  <si>
    <t>drcené kamenivo fr.4/8 mm - zásyp mříží  0,3m3/ mříž (24,6m3)</t>
  </si>
  <si>
    <t>Doprava materiálů na dalších 15km (doprava celkem do 20km)</t>
  </si>
  <si>
    <t>m</t>
  </si>
  <si>
    <t>Zajištění DIO</t>
  </si>
  <si>
    <t xml:space="preserve">Zajištění DIO </t>
  </si>
  <si>
    <t>Demontáž ocel.mříže, rozebrání šroubováním, ponechání zabetonovaného rámu v míse,
očištění mříže, hmotnost 175kg  (vyjma stromů č. 138, 139, 144 - výměna stromů v r.2018)</t>
  </si>
  <si>
    <t xml:space="preserve">Realizační náklady vč. DPH  </t>
  </si>
  <si>
    <t xml:space="preserve">Náklady celkem </t>
  </si>
  <si>
    <t>Navýšení nákladů z důvodu obtížných podmínek pro realizaci v ulici Ječná 
(místo s celodenní vysokou dopravní zátěží)  +15%</t>
  </si>
  <si>
    <t>NÁKLADY NA REALIZACI</t>
  </si>
  <si>
    <t>Náklady celkem</t>
  </si>
  <si>
    <t>Demontáž ocelové chráničky kmene vč. středového segmentu mříže odšroubováním od rámu (v případě zareznutí šroubů budou odstraněny úhlovou bruskou), chránička výška 160cm, průměr 35cm, hmotnost 80 kg/ks</t>
  </si>
  <si>
    <t>Odvoz chrániček na vzdálenost do 20 km se složením na mezideponii a následným odvozem do sběrny surovin vč. nakládky a vykládky (82ks* 80kg)</t>
  </si>
  <si>
    <t>čís.</t>
  </si>
  <si>
    <t>kód položky</t>
  </si>
  <si>
    <t>2.13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</si>
  <si>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</si>
  <si>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</si>
  <si>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</si>
  <si>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</si>
  <si>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</si>
  <si>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</si>
  <si>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</si>
  <si>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</si>
  <si>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</si>
  <si>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</si>
  <si>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</si>
  <si>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</si>
  <si>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</si>
  <si>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</si>
  <si>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</si>
  <si>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</si>
  <si>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</si>
  <si>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</si>
  <si>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</si>
  <si>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</si>
  <si>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</si>
  <si>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Osazení původních 4 dílů mříže nerez.šrouby k rámu, výjimečně bude mříž bodově připevněna svárem (v případě odříznutí šroubu)</t>
  </si>
  <si>
    <t>3.1</t>
  </si>
  <si>
    <t>3.2</t>
  </si>
  <si>
    <t>4.1</t>
  </si>
  <si>
    <t>4.2</t>
  </si>
  <si>
    <t>4.3</t>
  </si>
  <si>
    <t>1.1</t>
  </si>
  <si>
    <t>1.2</t>
  </si>
  <si>
    <t>1.3</t>
  </si>
  <si>
    <t>1.4</t>
  </si>
  <si>
    <t>Zajištění bezpečnosti chodníku - vymezení pracovního místa bezpečnostní páskou šíře 75mm (červeno-bílé pruhy) vč. dodávky pásky</t>
  </si>
  <si>
    <t xml:space="preserve">Zajištění bezpečnosti chodníku - instalace a demontáž mobilních zábran během realizace vč. dopravy a odvozu (samostojné zábrany výšky 1m pro dočasné deponie materiálů) </t>
  </si>
  <si>
    <t xml:space="preserve">vypracoval: </t>
  </si>
  <si>
    <t xml:space="preserve">datum: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</si>
</sst>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00"/>
    <numFmt numFmtId="166" formatCode="#,##0.0"/>
    <numFmt numFmtId="167" formatCode="#,##0.0\ &quot;Kč&quot;;[Red]\-#,##0.0\ &quot;Kč&quot;"/>
    <numFmt numFmtId="168" formatCode="#,##0_ ;[Red]\-#,##0\ "/>
    <numFmt numFmtId="169" formatCode="#,##0.00\ &quot;Kč&quot;"/>
    <numFmt numFmtId="170" formatCode="#,##0.00_ ;[Red]\-#,##0.00\ "/>
  </numFmts>
  <fonts count="37"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1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1"/>
      <name val="Arial"/>
      <family val="2"/>
    </font>
    <font>
      <b/>
      <sz val="1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47">
      <alignment/>
      <protection/>
    </xf>
    <xf numFmtId="0" fontId="2" fillId="0" borderId="0" xfId="47" applyFont="1" applyFill="1">
      <alignment/>
      <protection/>
    </xf>
    <xf numFmtId="0" fontId="7" fillId="0" borderId="0" xfId="47" applyFont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" fillId="0" borderId="0" xfId="47" applyAlignment="1">
      <alignment horizontal="left"/>
      <protection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2" fillId="0" borderId="11" xfId="0" applyFont="1" applyFill="1" applyBorder="1" applyAlignment="1">
      <alignment horizontal="left" vertical="center"/>
    </xf>
    <xf numFmtId="0" fontId="3" fillId="0" borderId="12" xfId="47" applyFont="1" applyFill="1" applyBorder="1">
      <alignment/>
      <protection/>
    </xf>
    <xf numFmtId="0" fontId="2" fillId="0" borderId="12" xfId="47" applyFont="1" applyFill="1" applyBorder="1">
      <alignment/>
      <protection/>
    </xf>
    <xf numFmtId="0" fontId="9" fillId="0" borderId="11" xfId="47" applyFont="1" applyFill="1" applyBorder="1" applyAlignment="1">
      <alignment vertical="center"/>
      <protection/>
    </xf>
    <xf numFmtId="0" fontId="1" fillId="0" borderId="0" xfId="47" applyFont="1" applyAlignment="1">
      <alignment horizontal="right"/>
      <protection/>
    </xf>
    <xf numFmtId="0" fontId="2" fillId="0" borderId="12" xfId="47" applyFont="1" applyFill="1" applyBorder="1" applyAlignment="1">
      <alignment horizontal="right"/>
      <protection/>
    </xf>
    <xf numFmtId="0" fontId="8" fillId="0" borderId="11" xfId="47" applyFont="1" applyFill="1" applyBorder="1" applyAlignment="1">
      <alignment horizontal="right" vertical="center"/>
      <protection/>
    </xf>
    <xf numFmtId="0" fontId="1" fillId="0" borderId="0" xfId="47" applyAlignment="1">
      <alignment vertical="center"/>
      <protection/>
    </xf>
    <xf numFmtId="0" fontId="1" fillId="0" borderId="0" xfId="47" applyFont="1" applyAlignment="1">
      <alignment horizontal="right" vertical="center"/>
      <protection/>
    </xf>
    <xf numFmtId="0" fontId="2" fillId="0" borderId="0" xfId="47" applyFont="1" applyAlignment="1">
      <alignment horizontal="right" vertical="center"/>
      <protection/>
    </xf>
    <xf numFmtId="0" fontId="33" fillId="24" borderId="11" xfId="0" applyFont="1" applyFill="1" applyBorder="1" applyAlignment="1">
      <alignment horizontal="left" vertical="center"/>
    </xf>
    <xf numFmtId="0" fontId="3" fillId="0" borderId="13" xfId="47" applyFont="1" applyFill="1" applyBorder="1">
      <alignment/>
      <protection/>
    </xf>
    <xf numFmtId="0" fontId="2" fillId="0" borderId="13" xfId="47" applyFont="1" applyFill="1" applyBorder="1">
      <alignment/>
      <protection/>
    </xf>
    <xf numFmtId="0" fontId="2" fillId="0" borderId="13" xfId="47" applyFont="1" applyFill="1" applyBorder="1" applyAlignment="1">
      <alignment horizontal="right"/>
      <protection/>
    </xf>
    <xf numFmtId="0" fontId="3" fillId="0" borderId="0" xfId="47" applyFont="1" applyFill="1" applyBorder="1">
      <alignment/>
      <protection/>
    </xf>
    <xf numFmtId="0" fontId="2" fillId="0" borderId="0" xfId="47" applyFont="1" applyFill="1" applyBorder="1">
      <alignment/>
      <protection/>
    </xf>
    <xf numFmtId="0" fontId="2" fillId="0" borderId="0" xfId="47" applyFont="1" applyFill="1" applyBorder="1" applyAlignment="1">
      <alignment horizontal="right"/>
      <protection/>
    </xf>
    <xf numFmtId="0" fontId="10" fillId="6" borderId="13" xfId="47" applyFont="1" applyFill="1" applyBorder="1" applyAlignment="1">
      <alignment vertical="center"/>
      <protection/>
    </xf>
    <xf numFmtId="0" fontId="11" fillId="6" borderId="13" xfId="47" applyFont="1" applyFill="1" applyBorder="1" applyAlignment="1">
      <alignment horizontal="right" vertical="center"/>
      <protection/>
    </xf>
    <xf numFmtId="0" fontId="12" fillId="0" borderId="0" xfId="47" applyFont="1" applyAlignment="1">
      <alignment vertical="center"/>
      <protection/>
    </xf>
    <xf numFmtId="0" fontId="31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/>
    </xf>
    <xf numFmtId="0" fontId="9" fillId="0" borderId="14" xfId="47" applyFont="1" applyFill="1" applyBorder="1" applyAlignment="1">
      <alignment vertical="center"/>
      <protection/>
    </xf>
    <xf numFmtId="0" fontId="10" fillId="6" borderId="15" xfId="47" applyFont="1" applyFill="1" applyBorder="1" applyAlignment="1">
      <alignment vertical="center"/>
      <protection/>
    </xf>
    <xf numFmtId="0" fontId="10" fillId="8" borderId="14" xfId="47" applyFont="1" applyFill="1" applyBorder="1" applyAlignment="1">
      <alignment vertical="center"/>
      <protection/>
    </xf>
    <xf numFmtId="0" fontId="10" fillId="8" borderId="11" xfId="47" applyFont="1" applyFill="1" applyBorder="1" applyAlignment="1">
      <alignment vertical="center"/>
      <protection/>
    </xf>
    <xf numFmtId="0" fontId="11" fillId="8" borderId="11" xfId="47" applyFont="1" applyFill="1" applyBorder="1" applyAlignment="1">
      <alignment horizontal="right" vertical="center"/>
      <protection/>
    </xf>
    <xf numFmtId="0" fontId="32" fillId="0" borderId="1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3" fillId="0" borderId="0" xfId="47" applyFont="1" applyFill="1" applyBorder="1" applyAlignment="1">
      <alignment vertical="center"/>
      <protection/>
    </xf>
    <xf numFmtId="0" fontId="13" fillId="0" borderId="0" xfId="47" applyFont="1" applyFill="1" applyBorder="1" applyAlignment="1">
      <alignment horizontal="right" vertic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Border="1">
      <alignment/>
      <protection/>
    </xf>
    <xf numFmtId="0" fontId="1" fillId="0" borderId="0" xfId="47" applyFont="1" applyBorder="1" applyAlignment="1">
      <alignment horizontal="right"/>
      <protection/>
    </xf>
    <xf numFmtId="0" fontId="14" fillId="0" borderId="0" xfId="47" applyFont="1" applyFill="1" applyBorder="1">
      <alignment/>
      <protection/>
    </xf>
    <xf numFmtId="169" fontId="35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47" applyAlignment="1" applyProtection="1">
      <alignment horizontal="left"/>
      <protection locked="0"/>
    </xf>
    <xf numFmtId="0" fontId="1" fillId="0" borderId="0" xfId="47" applyProtection="1">
      <alignment/>
      <protection locked="0"/>
    </xf>
    <xf numFmtId="0" fontId="1" fillId="0" borderId="0" xfId="47" applyFont="1" applyAlignment="1" applyProtection="1">
      <alignment horizontal="right"/>
      <protection locked="0"/>
    </xf>
    <xf numFmtId="0" fontId="8" fillId="0" borderId="10" xfId="47" applyFont="1" applyFill="1" applyBorder="1" applyAlignment="1">
      <alignment horizontal="right" vertical="center"/>
      <protection/>
    </xf>
    <xf numFmtId="169" fontId="9" fillId="0" borderId="10" xfId="47" applyNumberFormat="1" applyFont="1" applyFill="1" applyBorder="1" applyAlignment="1">
      <alignment vertical="center"/>
      <protection/>
    </xf>
    <xf numFmtId="0" fontId="8" fillId="0" borderId="10" xfId="47" applyFont="1" applyFill="1" applyBorder="1" applyAlignment="1">
      <alignment horizontal="right" vertical="center" wrapText="1"/>
      <protection/>
    </xf>
    <xf numFmtId="169" fontId="13" fillId="0" borderId="10" xfId="47" applyNumberFormat="1" applyFont="1" applyFill="1" applyBorder="1" applyAlignment="1">
      <alignment vertical="center"/>
      <protection/>
    </xf>
    <xf numFmtId="169" fontId="10" fillId="6" borderId="16" xfId="47" applyNumberFormat="1" applyFont="1" applyFill="1" applyBorder="1" applyAlignment="1">
      <alignment vertical="center"/>
      <protection/>
    </xf>
    <xf numFmtId="169" fontId="10" fillId="8" borderId="17" xfId="47" applyNumberFormat="1" applyFont="1" applyFill="1" applyBorder="1" applyAlignment="1">
      <alignment vertical="center"/>
      <protection/>
    </xf>
    <xf numFmtId="170" fontId="5" fillId="0" borderId="1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0" fontId="9" fillId="0" borderId="14" xfId="47" applyFont="1" applyFill="1" applyBorder="1" applyAlignment="1">
      <alignment horizontal="left" vertical="center" wrapText="1"/>
      <protection/>
    </xf>
    <xf numFmtId="0" fontId="9" fillId="0" borderId="11" xfId="47" applyFont="1" applyFill="1" applyBorder="1" applyAlignment="1">
      <alignment horizontal="left" vertical="center" wrapText="1"/>
      <protection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3" fontId="31" fillId="0" borderId="18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69" fontId="31" fillId="24" borderId="11" xfId="0" applyNumberFormat="1" applyFont="1" applyFill="1" applyBorder="1" applyAlignment="1">
      <alignment horizontal="center" vertical="center" wrapText="1"/>
    </xf>
    <xf numFmtId="169" fontId="31" fillId="2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6.7109375" style="17" customWidth="1"/>
    <col min="2" max="2" width="48.28125" style="8" customWidth="1"/>
    <col min="3" max="3" width="16.00390625" style="24" customWidth="1"/>
    <col min="4" max="4" width="17.140625" style="8" customWidth="1"/>
    <col min="5" max="16384" width="9.140625" style="8" customWidth="1"/>
  </cols>
  <sheetData>
    <row r="1" ht="14.25">
      <c r="A1" s="10" t="s">
        <v>9</v>
      </c>
    </row>
    <row r="2" spans="1:4" s="9" customFormat="1" ht="24" thickBot="1">
      <c r="A2" s="21" t="s">
        <v>25</v>
      </c>
      <c r="B2" s="22"/>
      <c r="C2" s="25"/>
      <c r="D2" s="22"/>
    </row>
    <row r="3" spans="1:4" s="9" customFormat="1" ht="20.25">
      <c r="A3" s="55" t="s">
        <v>26</v>
      </c>
      <c r="B3" s="35"/>
      <c r="C3" s="36"/>
      <c r="D3" s="35"/>
    </row>
    <row r="4" s="27" customFormat="1" ht="19.5" customHeight="1">
      <c r="C4" s="28"/>
    </row>
    <row r="5" spans="1:3" s="27" customFormat="1" ht="24.75" customHeight="1">
      <c r="A5" s="39" t="s">
        <v>67</v>
      </c>
      <c r="C5" s="29"/>
    </row>
    <row r="6" spans="1:4" ht="34.5" customHeight="1">
      <c r="A6" s="48" t="s">
        <v>37</v>
      </c>
      <c r="B6" s="20" t="s">
        <v>41</v>
      </c>
      <c r="C6" s="62" t="s">
        <v>29</v>
      </c>
      <c r="D6" s="63">
        <f>položky!H13+položky!G13</f>
        <v>0</v>
      </c>
    </row>
    <row r="7" spans="1:4" ht="34.5" customHeight="1">
      <c r="A7" s="48" t="s">
        <v>38</v>
      </c>
      <c r="B7" s="20" t="s">
        <v>27</v>
      </c>
      <c r="C7" s="62" t="s">
        <v>29</v>
      </c>
      <c r="D7" s="63">
        <f>položky!G38+položky!H38</f>
        <v>0</v>
      </c>
    </row>
    <row r="8" spans="1:4" ht="34.5" customHeight="1">
      <c r="A8" s="48" t="s">
        <v>39</v>
      </c>
      <c r="B8" s="20" t="s">
        <v>28</v>
      </c>
      <c r="C8" s="64" t="s">
        <v>30</v>
      </c>
      <c r="D8" s="63">
        <f>položky!G45+položky!H45</f>
        <v>0</v>
      </c>
    </row>
    <row r="9" spans="1:4" ht="34.5" customHeight="1">
      <c r="A9" s="48" t="s">
        <v>40</v>
      </c>
      <c r="B9" s="20" t="s">
        <v>62</v>
      </c>
      <c r="C9" s="62"/>
      <c r="D9" s="63">
        <f>položky!G51+položky!H51</f>
        <v>0</v>
      </c>
    </row>
    <row r="10" spans="1:4" ht="35.25" customHeight="1">
      <c r="A10" s="50" t="s">
        <v>65</v>
      </c>
      <c r="B10" s="50"/>
      <c r="C10" s="51"/>
      <c r="D10" s="65">
        <f>D6+D7+D8+D9</f>
        <v>0</v>
      </c>
    </row>
    <row r="11" spans="1:4" ht="35.25" customHeight="1">
      <c r="A11" s="52"/>
      <c r="B11" s="53"/>
      <c r="C11" s="54"/>
      <c r="D11" s="53"/>
    </row>
    <row r="12" spans="1:4" ht="44.25" customHeight="1">
      <c r="A12" s="70" t="s">
        <v>66</v>
      </c>
      <c r="B12" s="71"/>
      <c r="C12" s="71"/>
      <c r="D12" s="63">
        <f>D10*0.15</f>
        <v>0</v>
      </c>
    </row>
    <row r="13" spans="1:4" ht="41.25" customHeight="1">
      <c r="A13" s="44" t="s">
        <v>24</v>
      </c>
      <c r="B13" s="37"/>
      <c r="C13" s="38"/>
      <c r="D13" s="66">
        <f>D10+D12</f>
        <v>0</v>
      </c>
    </row>
    <row r="14" spans="1:4" ht="27.75" customHeight="1">
      <c r="A14" s="43" t="s">
        <v>10</v>
      </c>
      <c r="B14" s="23"/>
      <c r="C14" s="26"/>
      <c r="D14" s="63">
        <f>D13*0.21</f>
        <v>0</v>
      </c>
    </row>
    <row r="15" spans="1:4" ht="42" customHeight="1">
      <c r="A15" s="45" t="s">
        <v>64</v>
      </c>
      <c r="B15" s="46"/>
      <c r="C15" s="47"/>
      <c r="D15" s="67">
        <f>D13+D14</f>
        <v>0</v>
      </c>
    </row>
    <row r="18" spans="1:4" ht="33" customHeight="1">
      <c r="A18" s="59" t="s">
        <v>107</v>
      </c>
      <c r="B18" s="60"/>
      <c r="C18" s="61"/>
      <c r="D18" s="60"/>
    </row>
    <row r="19" spans="1:4" ht="18.75" customHeight="1">
      <c r="A19" s="59" t="s">
        <v>108</v>
      </c>
      <c r="B19" s="60"/>
      <c r="C19" s="61"/>
      <c r="D19" s="60"/>
    </row>
    <row r="20" spans="1:4" ht="12.75">
      <c r="A20" s="59"/>
      <c r="B20" s="60"/>
      <c r="C20" s="61"/>
      <c r="D20" s="60"/>
    </row>
  </sheetData>
  <sheetProtection password="C6D6" sheet="1"/>
  <mergeCells count="1">
    <mergeCell ref="A12:C12"/>
  </mergeCells>
  <printOptions/>
  <pageMargins left="1.1811023622047245" right="0.7086614173228347" top="1.1811023622047245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="80" zoomScaleNormal="80" zoomScalePageLayoutView="0" workbookViewId="0" topLeftCell="A1">
      <pane ySplit="7" topLeftCell="BM26" activePane="bottomLeft" state="frozen"/>
      <selection pane="topLeft" activeCell="C25" sqref="C25"/>
      <selection pane="bottomLeft" activeCell="F33" sqref="F33"/>
    </sheetView>
  </sheetViews>
  <sheetFormatPr defaultColWidth="9.140625" defaultRowHeight="15"/>
  <cols>
    <col min="1" max="1" width="4.28125" style="19" customWidth="1"/>
    <col min="2" max="2" width="10.7109375" style="1" customWidth="1"/>
    <col min="3" max="3" width="63.57421875" style="0" customWidth="1"/>
    <col min="4" max="5" width="4.7109375" style="0" customWidth="1"/>
    <col min="6" max="6" width="11.00390625" style="0" customWidth="1"/>
    <col min="7" max="7" width="12.28125" style="0" customWidth="1"/>
    <col min="8" max="8" width="14.7109375" style="0" customWidth="1"/>
    <col min="9" max="9" width="11.00390625" style="0" customWidth="1"/>
  </cols>
  <sheetData>
    <row r="1" ht="15" customHeight="1"/>
    <row r="2" spans="1:3" s="8" customFormat="1" ht="14.25">
      <c r="A2" s="10" t="s">
        <v>9</v>
      </c>
      <c r="C2" s="24"/>
    </row>
    <row r="3" spans="1:8" s="9" customFormat="1" ht="23.25">
      <c r="A3" s="31" t="s">
        <v>25</v>
      </c>
      <c r="B3" s="32"/>
      <c r="C3" s="33"/>
      <c r="D3" s="32"/>
      <c r="E3" s="33"/>
      <c r="F3" s="33"/>
      <c r="G3" s="33"/>
      <c r="H3" s="33"/>
    </row>
    <row r="4" spans="1:8" s="9" customFormat="1" ht="27" customHeight="1">
      <c r="A4" s="55" t="s">
        <v>26</v>
      </c>
      <c r="B4" s="35"/>
      <c r="C4" s="36"/>
      <c r="D4" s="35"/>
      <c r="E4" s="36"/>
      <c r="F4" s="36"/>
      <c r="G4" s="36"/>
      <c r="H4" s="36"/>
    </row>
    <row r="5" spans="1:4" s="9" customFormat="1" ht="21" customHeight="1">
      <c r="A5" s="34"/>
      <c r="B5" s="35"/>
      <c r="C5" s="36"/>
      <c r="D5" s="35"/>
    </row>
    <row r="6" spans="1:8" ht="15" customHeight="1">
      <c r="A6" s="80" t="s">
        <v>71</v>
      </c>
      <c r="B6" s="80" t="s">
        <v>72</v>
      </c>
      <c r="C6" s="80" t="s">
        <v>0</v>
      </c>
      <c r="D6" s="72" t="s">
        <v>1</v>
      </c>
      <c r="E6" s="74" t="s">
        <v>2</v>
      </c>
      <c r="F6" s="78" t="s">
        <v>11</v>
      </c>
      <c r="G6" s="76" t="s">
        <v>12</v>
      </c>
      <c r="H6" s="77"/>
    </row>
    <row r="7" spans="1:8" ht="12" customHeight="1">
      <c r="A7" s="81"/>
      <c r="B7" s="81"/>
      <c r="C7" s="81"/>
      <c r="D7" s="73"/>
      <c r="E7" s="75"/>
      <c r="F7" s="79"/>
      <c r="G7" s="12" t="s">
        <v>13</v>
      </c>
      <c r="H7" s="12" t="s">
        <v>14</v>
      </c>
    </row>
    <row r="8" spans="1:8" ht="24.75" customHeight="1">
      <c r="A8" s="42" t="s">
        <v>37</v>
      </c>
      <c r="B8" s="30" t="s">
        <v>41</v>
      </c>
      <c r="C8" s="41"/>
      <c r="D8" s="40"/>
      <c r="E8" s="40"/>
      <c r="F8" s="40"/>
      <c r="G8" s="82">
        <f>G13+H13</f>
        <v>0</v>
      </c>
      <c r="H8" s="83"/>
    </row>
    <row r="9" spans="1:8" ht="48" customHeight="1">
      <c r="A9" s="57" t="s">
        <v>101</v>
      </c>
      <c r="B9" s="4" t="s">
        <v>4</v>
      </c>
      <c r="C9" s="5" t="s">
        <v>69</v>
      </c>
      <c r="D9" s="4" t="s">
        <v>3</v>
      </c>
      <c r="E9" s="2">
        <v>82</v>
      </c>
      <c r="F9" s="58"/>
      <c r="G9" s="3"/>
      <c r="H9" s="3">
        <f>E9*F9</f>
        <v>0</v>
      </c>
    </row>
    <row r="10" spans="1:8" ht="36" customHeight="1">
      <c r="A10" s="57" t="s">
        <v>102</v>
      </c>
      <c r="B10" s="4" t="s">
        <v>4</v>
      </c>
      <c r="C10" s="5" t="s">
        <v>70</v>
      </c>
      <c r="D10" s="4" t="s">
        <v>6</v>
      </c>
      <c r="E10" s="2">
        <v>6.5</v>
      </c>
      <c r="F10" s="58"/>
      <c r="G10" s="3"/>
      <c r="H10" s="3">
        <f>E10*F10</f>
        <v>0</v>
      </c>
    </row>
    <row r="11" spans="1:8" ht="24.75" customHeight="1">
      <c r="A11" s="57" t="s">
        <v>103</v>
      </c>
      <c r="B11" s="4" t="s">
        <v>4</v>
      </c>
      <c r="C11" s="5" t="s">
        <v>17</v>
      </c>
      <c r="D11" s="4" t="s">
        <v>6</v>
      </c>
      <c r="E11" s="2">
        <v>6.5</v>
      </c>
      <c r="F11" s="58"/>
      <c r="G11" s="3"/>
      <c r="H11" s="3">
        <f>E11*F11</f>
        <v>0</v>
      </c>
    </row>
    <row r="12" spans="1:8" ht="24.75" customHeight="1">
      <c r="A12" s="57" t="s">
        <v>104</v>
      </c>
      <c r="B12" s="4"/>
      <c r="C12" s="5" t="s">
        <v>54</v>
      </c>
      <c r="D12" s="4" t="s">
        <v>6</v>
      </c>
      <c r="E12" s="2">
        <v>6.5</v>
      </c>
      <c r="F12" s="58"/>
      <c r="G12" s="68">
        <f>-(E12*F12)</f>
        <v>0</v>
      </c>
      <c r="H12" s="3"/>
    </row>
    <row r="13" spans="1:8" ht="24.75" customHeight="1">
      <c r="A13" s="18"/>
      <c r="B13" s="7"/>
      <c r="C13" s="13" t="s">
        <v>16</v>
      </c>
      <c r="D13" s="7"/>
      <c r="E13" s="14"/>
      <c r="F13" s="15"/>
      <c r="G13" s="69">
        <f>SUM(G9:G12)</f>
        <v>0</v>
      </c>
      <c r="H13" s="15">
        <f>SUM(H9:H12)</f>
        <v>0</v>
      </c>
    </row>
    <row r="14" spans="1:8" ht="10.5" customHeight="1">
      <c r="A14" s="18"/>
      <c r="B14" s="7"/>
      <c r="C14" s="13"/>
      <c r="D14" s="7"/>
      <c r="E14" s="14"/>
      <c r="F14" s="15"/>
      <c r="G14" s="16"/>
      <c r="H14" s="16"/>
    </row>
    <row r="15" spans="1:8" ht="24.75" customHeight="1">
      <c r="A15" s="42" t="s">
        <v>38</v>
      </c>
      <c r="B15" s="30" t="s">
        <v>27</v>
      </c>
      <c r="C15" s="41"/>
      <c r="D15" s="40"/>
      <c r="E15" s="40"/>
      <c r="F15" s="40"/>
      <c r="G15" s="82">
        <f>G38+H38</f>
        <v>0</v>
      </c>
      <c r="H15" s="83"/>
    </row>
    <row r="16" spans="1:8" ht="55.5" customHeight="1">
      <c r="A16" s="57" t="s">
        <v>74</v>
      </c>
      <c r="B16" s="4" t="s">
        <v>4</v>
      </c>
      <c r="C16" s="5" t="s">
        <v>63</v>
      </c>
      <c r="D16" s="4" t="s">
        <v>3</v>
      </c>
      <c r="E16" s="2">
        <v>82</v>
      </c>
      <c r="F16" s="58"/>
      <c r="G16" s="3"/>
      <c r="H16" s="3">
        <f aca="true" t="shared" si="0" ref="H16:H23">PRODUCT(E16*F16)</f>
        <v>0</v>
      </c>
    </row>
    <row r="17" spans="1:8" ht="30" customHeight="1">
      <c r="A17" s="57" t="s">
        <v>75</v>
      </c>
      <c r="B17" s="4" t="s">
        <v>21</v>
      </c>
      <c r="C17" s="5" t="s">
        <v>45</v>
      </c>
      <c r="D17" s="4" t="s">
        <v>7</v>
      </c>
      <c r="E17" s="2">
        <v>315</v>
      </c>
      <c r="F17" s="58"/>
      <c r="G17" s="3"/>
      <c r="H17" s="3">
        <f t="shared" si="0"/>
        <v>0</v>
      </c>
    </row>
    <row r="18" spans="1:8" ht="30" customHeight="1">
      <c r="A18" s="57" t="s">
        <v>76</v>
      </c>
      <c r="B18" s="4" t="s">
        <v>4</v>
      </c>
      <c r="C18" s="5" t="s">
        <v>46</v>
      </c>
      <c r="D18" s="4" t="s">
        <v>8</v>
      </c>
      <c r="E18" s="2">
        <v>15.8</v>
      </c>
      <c r="F18" s="58"/>
      <c r="G18" s="3"/>
      <c r="H18" s="3">
        <f t="shared" si="0"/>
        <v>0</v>
      </c>
    </row>
    <row r="19" spans="1:8" ht="24.75" customHeight="1">
      <c r="A19" s="57" t="s">
        <v>77</v>
      </c>
      <c r="B19" s="4" t="s">
        <v>4</v>
      </c>
      <c r="C19" s="5" t="s">
        <v>42</v>
      </c>
      <c r="D19" s="4" t="s">
        <v>6</v>
      </c>
      <c r="E19" s="2">
        <v>70</v>
      </c>
      <c r="F19" s="58"/>
      <c r="G19" s="3"/>
      <c r="H19" s="3">
        <f>E19*F19</f>
        <v>0</v>
      </c>
    </row>
    <row r="20" spans="1:8" ht="24.75" customHeight="1">
      <c r="A20" s="57" t="s">
        <v>78</v>
      </c>
      <c r="B20" s="4" t="s">
        <v>4</v>
      </c>
      <c r="C20" s="5" t="s">
        <v>22</v>
      </c>
      <c r="D20" s="4" t="s">
        <v>6</v>
      </c>
      <c r="E20" s="2">
        <v>70</v>
      </c>
      <c r="F20" s="58"/>
      <c r="G20" s="3"/>
      <c r="H20" s="3">
        <f>PRODUCT(E20*F20)</f>
        <v>0</v>
      </c>
    </row>
    <row r="21" spans="1:8" ht="24.75" customHeight="1">
      <c r="A21" s="57" t="s">
        <v>79</v>
      </c>
      <c r="B21" s="4" t="s">
        <v>4</v>
      </c>
      <c r="C21" s="5" t="s">
        <v>43</v>
      </c>
      <c r="D21" s="4" t="s">
        <v>3</v>
      </c>
      <c r="E21" s="2">
        <v>82</v>
      </c>
      <c r="F21" s="58"/>
      <c r="G21" s="3"/>
      <c r="H21" s="3">
        <f t="shared" si="0"/>
        <v>0</v>
      </c>
    </row>
    <row r="22" spans="1:8" ht="24.75" customHeight="1">
      <c r="A22" s="57" t="s">
        <v>80</v>
      </c>
      <c r="B22" s="4" t="s">
        <v>4</v>
      </c>
      <c r="C22" s="5" t="s">
        <v>44</v>
      </c>
      <c r="D22" s="4" t="s">
        <v>7</v>
      </c>
      <c r="E22" s="2">
        <v>315</v>
      </c>
      <c r="F22" s="58"/>
      <c r="G22" s="3"/>
      <c r="H22" s="3">
        <f t="shared" si="0"/>
        <v>0</v>
      </c>
    </row>
    <row r="23" spans="1:8" ht="30" customHeight="1">
      <c r="A23" s="57" t="s">
        <v>81</v>
      </c>
      <c r="B23" s="4" t="s">
        <v>4</v>
      </c>
      <c r="C23" s="5" t="s">
        <v>34</v>
      </c>
      <c r="D23" s="4" t="s">
        <v>7</v>
      </c>
      <c r="E23" s="2">
        <v>315</v>
      </c>
      <c r="F23" s="58"/>
      <c r="G23" s="3"/>
      <c r="H23" s="3">
        <f t="shared" si="0"/>
        <v>0</v>
      </c>
    </row>
    <row r="24" spans="1:8" ht="51" customHeight="1">
      <c r="A24" s="57" t="s">
        <v>82</v>
      </c>
      <c r="B24" s="4" t="s">
        <v>19</v>
      </c>
      <c r="C24" s="5" t="s">
        <v>55</v>
      </c>
      <c r="D24" s="4" t="s">
        <v>8</v>
      </c>
      <c r="E24" s="6">
        <v>24.6</v>
      </c>
      <c r="F24" s="58"/>
      <c r="G24" s="3">
        <f>PRODUCT(E24*F24)</f>
        <v>0</v>
      </c>
      <c r="H24" s="3"/>
    </row>
    <row r="25" spans="1:8" ht="24.75" customHeight="1">
      <c r="A25" s="57" t="s">
        <v>83</v>
      </c>
      <c r="B25" s="4" t="s">
        <v>19</v>
      </c>
      <c r="C25" s="5" t="s">
        <v>36</v>
      </c>
      <c r="D25" s="4" t="s">
        <v>35</v>
      </c>
      <c r="E25" s="6">
        <v>24.6</v>
      </c>
      <c r="F25" s="58"/>
      <c r="G25" s="3">
        <f>PRODUCT(E25*F25)</f>
        <v>0</v>
      </c>
      <c r="H25" s="3"/>
    </row>
    <row r="26" spans="1:8" ht="24.75" customHeight="1">
      <c r="A26" s="57" t="s">
        <v>84</v>
      </c>
      <c r="B26" s="4" t="s">
        <v>4</v>
      </c>
      <c r="C26" s="5" t="s">
        <v>23</v>
      </c>
      <c r="D26" s="4" t="s">
        <v>7</v>
      </c>
      <c r="E26" s="2">
        <v>315</v>
      </c>
      <c r="F26" s="58"/>
      <c r="G26" s="3"/>
      <c r="H26" s="3">
        <f>PRODUCT(E26*F26)</f>
        <v>0</v>
      </c>
    </row>
    <row r="27" spans="1:8" ht="24.75" customHeight="1">
      <c r="A27" s="57" t="s">
        <v>85</v>
      </c>
      <c r="B27" s="49" t="s">
        <v>47</v>
      </c>
      <c r="C27" s="5" t="s">
        <v>49</v>
      </c>
      <c r="D27" s="4" t="s">
        <v>8</v>
      </c>
      <c r="E27" s="2">
        <v>4.1</v>
      </c>
      <c r="F27" s="58"/>
      <c r="G27" s="3"/>
      <c r="H27" s="3">
        <f>PRODUCT(E27*F27)</f>
        <v>0</v>
      </c>
    </row>
    <row r="28" spans="1:8" ht="24.75" customHeight="1">
      <c r="A28" s="57" t="s">
        <v>73</v>
      </c>
      <c r="B28" s="49" t="s">
        <v>50</v>
      </c>
      <c r="C28" s="5" t="s">
        <v>51</v>
      </c>
      <c r="D28" s="4" t="s">
        <v>8</v>
      </c>
      <c r="E28" s="2">
        <v>4.1</v>
      </c>
      <c r="F28" s="58"/>
      <c r="G28" s="3"/>
      <c r="H28" s="3">
        <f>PRODUCT(E28*F28)</f>
        <v>0</v>
      </c>
    </row>
    <row r="29" spans="1:8" ht="24.75" customHeight="1">
      <c r="A29" s="57" t="s">
        <v>86</v>
      </c>
      <c r="B29" s="4" t="s">
        <v>19</v>
      </c>
      <c r="C29" s="5" t="s">
        <v>48</v>
      </c>
      <c r="D29" s="4" t="s">
        <v>8</v>
      </c>
      <c r="E29" s="6">
        <v>4.1</v>
      </c>
      <c r="F29" s="58"/>
      <c r="G29" s="3">
        <f>PRODUCT(E29*F29)</f>
        <v>0</v>
      </c>
      <c r="H29" s="3"/>
    </row>
    <row r="30" spans="1:8" ht="32.25" customHeight="1">
      <c r="A30" s="57" t="s">
        <v>87</v>
      </c>
      <c r="B30" s="4" t="s">
        <v>4</v>
      </c>
      <c r="C30" s="5" t="s">
        <v>95</v>
      </c>
      <c r="D30" s="4" t="s">
        <v>3</v>
      </c>
      <c r="E30" s="2">
        <v>82</v>
      </c>
      <c r="F30" s="58"/>
      <c r="G30" s="3"/>
      <c r="H30" s="3">
        <f>PRODUCT(E30*F30)</f>
        <v>0</v>
      </c>
    </row>
    <row r="31" spans="1:8" ht="24.75" customHeight="1">
      <c r="A31" s="57" t="s">
        <v>88</v>
      </c>
      <c r="B31" s="4" t="s">
        <v>19</v>
      </c>
      <c r="C31" s="5" t="s">
        <v>52</v>
      </c>
      <c r="D31" s="4" t="s">
        <v>15</v>
      </c>
      <c r="E31" s="6">
        <v>1</v>
      </c>
      <c r="F31" s="58"/>
      <c r="G31" s="3">
        <f>PRODUCT(E31*F31)</f>
        <v>0</v>
      </c>
      <c r="H31" s="3"/>
    </row>
    <row r="32" spans="1:8" ht="30" customHeight="1">
      <c r="A32" s="57" t="s">
        <v>89</v>
      </c>
      <c r="B32" s="4" t="s">
        <v>20</v>
      </c>
      <c r="C32" s="11" t="s">
        <v>56</v>
      </c>
      <c r="D32" s="4" t="s">
        <v>7</v>
      </c>
      <c r="E32" s="2">
        <v>315</v>
      </c>
      <c r="F32" s="58"/>
      <c r="G32" s="3"/>
      <c r="H32" s="3">
        <f>PRODUCT(E32*F32)</f>
        <v>0</v>
      </c>
    </row>
    <row r="33" spans="1:8" ht="24.75" customHeight="1">
      <c r="A33" s="57" t="s">
        <v>90</v>
      </c>
      <c r="B33" s="4" t="s">
        <v>19</v>
      </c>
      <c r="C33" s="5" t="s">
        <v>58</v>
      </c>
      <c r="D33" s="4" t="s">
        <v>6</v>
      </c>
      <c r="E33" s="2">
        <v>45</v>
      </c>
      <c r="F33" s="58"/>
      <c r="G33" s="3">
        <f>PRODUCT(E33*F33)</f>
        <v>0</v>
      </c>
      <c r="H33" s="3"/>
    </row>
    <row r="34" spans="1:8" ht="24.75" customHeight="1">
      <c r="A34" s="57" t="s">
        <v>91</v>
      </c>
      <c r="B34" s="4" t="s">
        <v>4</v>
      </c>
      <c r="C34" s="5" t="s">
        <v>33</v>
      </c>
      <c r="D34" s="4" t="s">
        <v>6</v>
      </c>
      <c r="E34" s="2">
        <v>14</v>
      </c>
      <c r="F34" s="58"/>
      <c r="G34" s="3"/>
      <c r="H34" s="3">
        <f>E34*F34</f>
        <v>0</v>
      </c>
    </row>
    <row r="35" spans="1:8" ht="24.75" customHeight="1">
      <c r="A35" s="57" t="s">
        <v>92</v>
      </c>
      <c r="B35" s="4" t="s">
        <v>5</v>
      </c>
      <c r="C35" s="11" t="s">
        <v>57</v>
      </c>
      <c r="D35" s="4" t="s">
        <v>6</v>
      </c>
      <c r="E35" s="2">
        <v>82</v>
      </c>
      <c r="F35" s="58"/>
      <c r="G35" s="3"/>
      <c r="H35" s="3">
        <f>PRODUCT(E35*F35)</f>
        <v>0</v>
      </c>
    </row>
    <row r="36" spans="1:8" ht="24.75" customHeight="1">
      <c r="A36" s="57" t="s">
        <v>93</v>
      </c>
      <c r="B36" s="4" t="s">
        <v>4</v>
      </c>
      <c r="C36" s="5" t="s">
        <v>59</v>
      </c>
      <c r="D36" s="4" t="s">
        <v>15</v>
      </c>
      <c r="E36" s="2">
        <v>1</v>
      </c>
      <c r="F36" s="58"/>
      <c r="G36" s="3"/>
      <c r="H36" s="3">
        <f>E36*F36</f>
        <v>0</v>
      </c>
    </row>
    <row r="37" spans="1:8" ht="33" customHeight="1">
      <c r="A37" s="57" t="s">
        <v>94</v>
      </c>
      <c r="B37" s="4" t="s">
        <v>4</v>
      </c>
      <c r="C37" s="11" t="s">
        <v>53</v>
      </c>
      <c r="D37" s="4" t="s">
        <v>15</v>
      </c>
      <c r="E37" s="2">
        <v>1</v>
      </c>
      <c r="F37" s="58"/>
      <c r="G37" s="3"/>
      <c r="H37" s="3">
        <f>PRODUCT(E37*F37)</f>
        <v>0</v>
      </c>
    </row>
    <row r="38" spans="1:8" ht="25.5" customHeight="1">
      <c r="A38" s="18"/>
      <c r="B38" s="7"/>
      <c r="C38" s="13" t="s">
        <v>16</v>
      </c>
      <c r="D38" s="7"/>
      <c r="E38" s="14"/>
      <c r="F38" s="15"/>
      <c r="G38" s="15">
        <f>SUM(G16:G37)</f>
        <v>0</v>
      </c>
      <c r="H38" s="15">
        <f>SUM(H16:H37)</f>
        <v>0</v>
      </c>
    </row>
    <row r="39" spans="1:8" ht="17.25" customHeight="1">
      <c r="A39" s="18"/>
      <c r="B39" s="7"/>
      <c r="C39" s="13"/>
      <c r="D39" s="7"/>
      <c r="E39" s="14"/>
      <c r="F39" s="15"/>
      <c r="G39" s="16"/>
      <c r="H39" s="16"/>
    </row>
    <row r="40" spans="1:8" ht="15" customHeight="1">
      <c r="A40" s="80" t="s">
        <v>71</v>
      </c>
      <c r="B40" s="80" t="s">
        <v>72</v>
      </c>
      <c r="C40" s="80" t="s">
        <v>0</v>
      </c>
      <c r="D40" s="72" t="s">
        <v>1</v>
      </c>
      <c r="E40" s="74" t="s">
        <v>2</v>
      </c>
      <c r="F40" s="78" t="s">
        <v>11</v>
      </c>
      <c r="G40" s="76" t="s">
        <v>12</v>
      </c>
      <c r="H40" s="77"/>
    </row>
    <row r="41" spans="1:8" ht="12" customHeight="1">
      <c r="A41" s="81"/>
      <c r="B41" s="81"/>
      <c r="C41" s="81"/>
      <c r="D41" s="73"/>
      <c r="E41" s="75"/>
      <c r="F41" s="79"/>
      <c r="G41" s="12" t="s">
        <v>13</v>
      </c>
      <c r="H41" s="12" t="s">
        <v>14</v>
      </c>
    </row>
    <row r="42" spans="1:8" ht="24" customHeight="1">
      <c r="A42" s="42" t="s">
        <v>39</v>
      </c>
      <c r="B42" s="30" t="s">
        <v>28</v>
      </c>
      <c r="C42" s="41"/>
      <c r="D42" s="40"/>
      <c r="E42" s="40"/>
      <c r="F42" s="40"/>
      <c r="G42" s="82">
        <f>G45+H45</f>
        <v>0</v>
      </c>
      <c r="H42" s="83"/>
    </row>
    <row r="43" spans="1:8" ht="47.25" customHeight="1">
      <c r="A43" s="57" t="s">
        <v>96</v>
      </c>
      <c r="B43" s="4" t="s">
        <v>4</v>
      </c>
      <c r="C43" s="5" t="s">
        <v>32</v>
      </c>
      <c r="D43" s="4" t="s">
        <v>3</v>
      </c>
      <c r="E43" s="2">
        <v>6</v>
      </c>
      <c r="F43" s="58"/>
      <c r="G43" s="3"/>
      <c r="H43" s="3">
        <f>PRODUCT(E43*F43)</f>
        <v>0</v>
      </c>
    </row>
    <row r="44" spans="1:8" ht="24.75" customHeight="1">
      <c r="A44" s="57" t="s">
        <v>97</v>
      </c>
      <c r="B44" s="4" t="s">
        <v>4</v>
      </c>
      <c r="C44" s="5" t="s">
        <v>31</v>
      </c>
      <c r="D44" s="4" t="s">
        <v>6</v>
      </c>
      <c r="E44" s="2">
        <v>1</v>
      </c>
      <c r="F44" s="58"/>
      <c r="G44" s="3"/>
      <c r="H44" s="3">
        <f>PRODUCT(E44*F44)</f>
        <v>0</v>
      </c>
    </row>
    <row r="45" spans="1:8" ht="24.75" customHeight="1">
      <c r="A45" s="18"/>
      <c r="B45" s="7"/>
      <c r="C45" s="13" t="s">
        <v>16</v>
      </c>
      <c r="D45" s="7"/>
      <c r="E45" s="14"/>
      <c r="F45" s="15"/>
      <c r="G45" s="15">
        <f>SUM(G43:G44)</f>
        <v>0</v>
      </c>
      <c r="H45" s="15">
        <f>SUM(H43:H44)</f>
        <v>0</v>
      </c>
    </row>
    <row r="46" spans="1:8" ht="21" customHeight="1">
      <c r="A46" s="18"/>
      <c r="B46" s="7"/>
      <c r="C46" s="13"/>
      <c r="D46" s="7"/>
      <c r="E46" s="14"/>
      <c r="F46" s="15"/>
      <c r="G46" s="16"/>
      <c r="H46" s="16"/>
    </row>
    <row r="47" spans="1:8" ht="24" customHeight="1">
      <c r="A47" s="42" t="s">
        <v>40</v>
      </c>
      <c r="B47" s="30" t="s">
        <v>61</v>
      </c>
      <c r="C47" s="41"/>
      <c r="D47" s="40"/>
      <c r="E47" s="40"/>
      <c r="F47" s="40"/>
      <c r="G47" s="82">
        <f>G51+H51</f>
        <v>0</v>
      </c>
      <c r="H47" s="83"/>
    </row>
    <row r="48" spans="1:8" ht="33.75" customHeight="1">
      <c r="A48" s="57" t="s">
        <v>98</v>
      </c>
      <c r="B48" s="4" t="s">
        <v>4</v>
      </c>
      <c r="C48" s="5" t="s">
        <v>18</v>
      </c>
      <c r="D48" s="4" t="s">
        <v>15</v>
      </c>
      <c r="E48" s="2">
        <v>1</v>
      </c>
      <c r="F48" s="58"/>
      <c r="G48" s="3"/>
      <c r="H48" s="3">
        <f>E48*F48</f>
        <v>0</v>
      </c>
    </row>
    <row r="49" spans="1:8" ht="41.25" customHeight="1">
      <c r="A49" s="57" t="s">
        <v>99</v>
      </c>
      <c r="B49" s="4" t="s">
        <v>4</v>
      </c>
      <c r="C49" s="5" t="s">
        <v>106</v>
      </c>
      <c r="D49" s="4" t="s">
        <v>60</v>
      </c>
      <c r="E49" s="2">
        <v>60</v>
      </c>
      <c r="F49" s="58"/>
      <c r="G49" s="3"/>
      <c r="H49" s="3">
        <f>E49*F49</f>
        <v>0</v>
      </c>
    </row>
    <row r="50" spans="1:8" ht="33" customHeight="1">
      <c r="A50" s="57" t="s">
        <v>100</v>
      </c>
      <c r="B50" s="4" t="s">
        <v>4</v>
      </c>
      <c r="C50" s="5" t="s">
        <v>105</v>
      </c>
      <c r="D50" s="4" t="s">
        <v>60</v>
      </c>
      <c r="E50" s="2">
        <v>1000</v>
      </c>
      <c r="F50" s="58"/>
      <c r="G50" s="3"/>
      <c r="H50" s="3">
        <f>E50*F50</f>
        <v>0</v>
      </c>
    </row>
    <row r="51" spans="1:8" ht="24.75" customHeight="1">
      <c r="A51" s="18"/>
      <c r="B51" s="7"/>
      <c r="C51" s="13" t="s">
        <v>16</v>
      </c>
      <c r="D51" s="7"/>
      <c r="E51" s="14"/>
      <c r="F51" s="15"/>
      <c r="G51" s="15">
        <f>SUM(G48:G48)</f>
        <v>0</v>
      </c>
      <c r="H51" s="15">
        <f>SUM(H48:H50)</f>
        <v>0</v>
      </c>
    </row>
    <row r="53" spans="3:8" ht="16.5">
      <c r="C53" t="s">
        <v>68</v>
      </c>
      <c r="H53" s="56">
        <f>G8+G15+G42+G47</f>
        <v>0</v>
      </c>
    </row>
  </sheetData>
  <sheetProtection password="C6D6" sheet="1"/>
  <mergeCells count="18">
    <mergeCell ref="G40:H40"/>
    <mergeCell ref="G8:H8"/>
    <mergeCell ref="G47:H47"/>
    <mergeCell ref="G42:H42"/>
    <mergeCell ref="G15:H15"/>
    <mergeCell ref="E40:E41"/>
    <mergeCell ref="A6:A7"/>
    <mergeCell ref="B6:B7"/>
    <mergeCell ref="F40:F41"/>
    <mergeCell ref="C6:C7"/>
    <mergeCell ref="A40:A41"/>
    <mergeCell ref="B40:B41"/>
    <mergeCell ref="C40:C41"/>
    <mergeCell ref="D40:D41"/>
    <mergeCell ref="D6:D7"/>
    <mergeCell ref="E6:E7"/>
    <mergeCell ref="G6:H6"/>
    <mergeCell ref="F6:F7"/>
  </mergeCells>
  <printOptions horizontalCentered="1"/>
  <pageMargins left="0.3937007874015748" right="0.15748031496062992" top="0.984251968503937" bottom="0.7874015748031497" header="0.3937007874015748" footer="0.11811023622047245"/>
  <pageSetup horizontalDpi="600" verticalDpi="600" orientation="portrait" paperSize="9" scale="77" r:id="rId1"/>
  <headerFooter alignWithMargins="0">
    <oddHeader>&amp;C&amp;12Obnova stromořadí v ulici Ječná - etapa I.a - Úprava technických prvků a čištění stromových mříží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Buresovi</dc:creator>
  <cp:keywords/>
  <dc:description/>
  <cp:lastModifiedBy>Jelinkova</cp:lastModifiedBy>
  <cp:lastPrinted>2018-01-26T17:20:41Z</cp:lastPrinted>
  <dcterms:created xsi:type="dcterms:W3CDTF">2015-06-03T22:17:16Z</dcterms:created>
  <dcterms:modified xsi:type="dcterms:W3CDTF">2018-03-01T10:58:07Z</dcterms:modified>
  <cp:category/>
  <cp:version/>
  <cp:contentType/>
  <cp:contentStatus/>
</cp:coreProperties>
</file>