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20730" windowHeight="11760" tabRatio="900" activeTab="2"/>
  </bookViews>
  <sheets>
    <sheet name="B_VVM_celkem" sheetId="1" r:id="rId1"/>
    <sheet name="B_VVM_udrzba" sheetId="2" r:id="rId2"/>
    <sheet name="B_VVM_založení" sheetId="3" r:id="rId3"/>
    <sheet name="A_VVM_celkem" sheetId="4" r:id="rId4"/>
    <sheet name="A_VVM_zalozeni" sheetId="5" r:id="rId5"/>
    <sheet name="A_VVM_údržba" sheetId="6" r:id="rId6"/>
    <sheet name="všeobecné_podmínky" sheetId="7" r:id="rId7"/>
  </sheets>
  <externalReferences>
    <externalReference r:id="rId10"/>
    <externalReference r:id="rId11"/>
    <externalReference r:id="rId12"/>
  </externalReferences>
  <definedNames>
    <definedName name="_xlnm.Print_Titles" localSheetId="4">'A_VVM_zalozeni'!$19:$19</definedName>
  </definedNames>
  <calcPr fullCalcOnLoad="1"/>
</workbook>
</file>

<file path=xl/sharedStrings.xml><?xml version="1.0" encoding="utf-8"?>
<sst xmlns="http://schemas.openxmlformats.org/spreadsheetml/2006/main" count="827" uniqueCount="325">
  <si>
    <t>číslo operace</t>
  </si>
  <si>
    <t>název</t>
  </si>
  <si>
    <t>m.j.</t>
  </si>
  <si>
    <t>počet m.j.</t>
  </si>
  <si>
    <t>celkem</t>
  </si>
  <si>
    <t>ks</t>
  </si>
  <si>
    <t>m2</t>
  </si>
  <si>
    <t>m3</t>
  </si>
  <si>
    <t>Výsadby</t>
  </si>
  <si>
    <t>specifikace</t>
  </si>
  <si>
    <t>18580-2114</t>
  </si>
  <si>
    <t>t</t>
  </si>
  <si>
    <t>18480-1121</t>
  </si>
  <si>
    <t xml:space="preserve">číslo </t>
  </si>
  <si>
    <t>Rostlinný materiál</t>
  </si>
  <si>
    <t>Výsadby celkem</t>
  </si>
  <si>
    <t xml:space="preserve">Rostlinný materiál celkem </t>
  </si>
  <si>
    <t>R</t>
  </si>
  <si>
    <t>18580-4311</t>
  </si>
  <si>
    <t>18585-1111</t>
  </si>
  <si>
    <t>Přesun hmot</t>
  </si>
  <si>
    <t>Celkem vč. DPH</t>
  </si>
  <si>
    <t>Celkem bez DPH</t>
  </si>
  <si>
    <t>Zemní  a přípravné práce</t>
  </si>
  <si>
    <t>Zemní  a přípravné práce celkem</t>
  </si>
  <si>
    <t>kg</t>
  </si>
  <si>
    <t>180 40-2111</t>
  </si>
  <si>
    <t>DPH (21%)</t>
  </si>
  <si>
    <t>založení trávníku parkového výsevem</t>
  </si>
  <si>
    <t>Zámečnické konstrukce</t>
  </si>
  <si>
    <t>Zemní  práce</t>
  </si>
  <si>
    <t>Zemní a přípravné práce</t>
  </si>
  <si>
    <t>předb.cena</t>
  </si>
  <si>
    <t>poplatek za skládku</t>
  </si>
  <si>
    <t>odvoz materiálu z výkopků a větví na skládku do 30km</t>
  </si>
  <si>
    <t>13320 - 1101</t>
  </si>
  <si>
    <t>13320 - 1109</t>
  </si>
  <si>
    <t>Příplatek za lepivost v hor. 3</t>
  </si>
  <si>
    <t>16710 - 1101</t>
  </si>
  <si>
    <t>Zemní práce celkem</t>
  </si>
  <si>
    <t>767-A-9002</t>
  </si>
  <si>
    <t>767-A-9003</t>
  </si>
  <si>
    <t>Drobné pomocné práce pro ocelové konstrukce</t>
  </si>
  <si>
    <t>hod</t>
  </si>
  <si>
    <t>99767 - 1111</t>
  </si>
  <si>
    <t>%</t>
  </si>
  <si>
    <t>Zámečnické konstrukce celkem</t>
  </si>
  <si>
    <t>Všeobecné podmínky k ceně díla (jsou nedílnou součástí ceny)</t>
  </si>
  <si>
    <t>Nabídková cena obsahuje veškeré práce a dodávky obsažené v projektové dokumentaci, výkazu výměr a výpisech materiálů, které jsou součástí projektové dokumentace a uvedené v cenové nabídce (rozpočtu stavby).</t>
  </si>
  <si>
    <t>Věcné ani výměrové údaje ve všech soupisech prací a dodávek nesmí být zhotovitelem při zpracování nabídky měněny. Výměry materiálů ve specifikacích jsou uvedeny v teoretické (vypočítané) výměře, náklady na prořez či ztratné zohlední dodavatel v jednotkové ceně. Celkové ceny jednotlivých položek i kapitol budou odpovídat uvedené věcné náplni a výměrám v soupisu prací a dodávek. Případné odchylky ve výměrách nebo chybějící položky budou uvedeny v rozpočtu pod čarou.</t>
  </si>
  <si>
    <t>Zhotovitel při vypracování nabídky zohlední všechny údaje a požadavky uvedené v projektu pro výběr dodavatele a v technických standardech. Pokud tak neučiní, nebude v průběhu provádění stavby brán zřetel na jeho eventuální požadavky na uznání víceprací vyplývajících z údajů a požadavků uvedených ve výše zmíněné projektové dokumentaci.</t>
  </si>
  <si>
    <t>Do jednotkových cen budou započítány přesuny hmot a všechny nezbytné režijní náklady stavby. Do cen budou také započítány náklady na závěrečný úklid stavby a okolí.</t>
  </si>
  <si>
    <t>V ceně budou zahrnuty náklady na střežení staveniště po celou dobu výstavby včetně nákladů pojištění rizik při realizaci stavby.</t>
  </si>
  <si>
    <t>Součástí ceny díla je vytyčení, ochrana a zajištění stávajících inženýrských sítí (křižujících nebo v souběhu s prováděnými pracemi). Tyto práce a dodávky  jsou součástí nabídky a nebudou zvlášť hrazeny.</t>
  </si>
  <si>
    <t>Cena díla obsahuje náklady na napojení a rozvodů staveništních médií a ceny médií spotřebovaných při provádění díla.</t>
  </si>
  <si>
    <t>Uchazeč má právo navštívit staveniště. Doporučuje se, aby každý uchazeč před zpracováním nabídky budoucí staveniště navštívil a podrobně se seznámil se všemi podmínkami a okolnostmi staveniště, které mohou ovlivnit jeho nabídku.</t>
  </si>
  <si>
    <t>Dodatečné požadavky zejména na prodloužení lhůt, úpravu kvality prací, zvýšení ceny z titulu nedokonalého zhodnocení situace, či nedostatečných informací, nebudou akceptovány.</t>
  </si>
  <si>
    <t>Veškeré případné vícenáklady, které vyplynou v průběhu stavby a pokud nebudou vyvolány dodatečnými požadavky objednatele jsou součástí celkové nabídkové ceny a nebudou zvlášť hrazeny.</t>
  </si>
  <si>
    <t>Výroba materiálů a směsí ve vlastní výrobně zhotovitele mimo staveniště nezakládá nárok na  zvýšení jednotkové ceny.</t>
  </si>
  <si>
    <t>V průběhu provádění prací budou respektovány všechny příslušné platné předpisy a požadavky BOZP. Náklady vyplývající z jejich dodržení jsou součástí jednotkové ceny a nebudou zvlášť hrazeny.</t>
  </si>
  <si>
    <t>Cena nebude v průběhu stavby zvyšována z titulu inflace nebo kurzovních rozdílů.</t>
  </si>
  <si>
    <t>Pevná nabídková cena musí zahrnovat veškeré náklady spojené s úplným dokončením díla. DPH bude uvedena zvlášť.</t>
  </si>
  <si>
    <t>Vzorky materiálu: Výsledný materiál musí odpovídat kvalitou, barvou a jakostí povrchu materiálovým vzorkům, které je povinen zhotovitel předložit k odsouhlasení objednateli v dostatečném předstihu před zahájením prací.</t>
  </si>
  <si>
    <t xml:space="preserve">Barva všech komponentů dle vzorníku RAL musí být odsouhlasen architektem.
</t>
  </si>
  <si>
    <t>Označení skladeb apod. v jednotlivých položkách rozpočtu je podrobně rozepsáno v dokumentaci pro provedení stavby, jež tvoří s uvedeným výkazem výměr nedílnou součást. Výkaz výměr definuje označení a popis, jednoznačná technická specifikace výrobku, skladby, je specifikována v těchto tabulkách a nacenění bude definovat takto stanovený technický a materiálový standard.</t>
  </si>
  <si>
    <t>Ostatní náklady stavby</t>
  </si>
  <si>
    <t>1. rok</t>
  </si>
  <si>
    <t>2.rok</t>
  </si>
  <si>
    <t>3. rok</t>
  </si>
  <si>
    <t>4.rok</t>
  </si>
  <si>
    <t>5. rok</t>
  </si>
  <si>
    <t>počet opakování</t>
  </si>
  <si>
    <t>Rozvojová péče / 1.rok po výsadbě/</t>
  </si>
  <si>
    <t xml:space="preserve">celkem vč. 21% DPH </t>
  </si>
  <si>
    <t>Rozvojová péče / 2.rok po výsadbě/</t>
  </si>
  <si>
    <t>celkem vč. 21% DPH</t>
  </si>
  <si>
    <t>Udržovací péče / 3.rok po výsadbě/</t>
  </si>
  <si>
    <t>Udržovací péče / 4.rok po výsadbě/</t>
  </si>
  <si>
    <t>Udržovací péče / 5.rok po výsadbě/</t>
  </si>
  <si>
    <t>Náklady na dopravu, stejně jako manipulace po staveništi, jsou již zahrnuty v ceně jednotlivých položek.</t>
  </si>
  <si>
    <t>bm</t>
  </si>
  <si>
    <t xml:space="preserve">orientační propočet </t>
  </si>
  <si>
    <t>založení</t>
  </si>
  <si>
    <t xml:space="preserve">Zpracovatel nabídky je zodpovědný za nabízené částky včetně jejich součtů.
</t>
  </si>
  <si>
    <t>2. rok</t>
  </si>
  <si>
    <t>Hloubení šachet pro patky v hor. 3 do 100 m3 dle základových patek</t>
  </si>
  <si>
    <t>Naložení zeminy k odvozu, hor. 1-4 do 100 m3</t>
  </si>
  <si>
    <t>16270 - 1105</t>
  </si>
  <si>
    <t>Vodorovné přemístění výkopku z hor. 3 bez naložení do 10 km - vytlačená nepotřebná zemina se složením</t>
  </si>
  <si>
    <t>16710 - 1109</t>
  </si>
  <si>
    <t>17120 - 1201</t>
  </si>
  <si>
    <t>Uložení sypaniny na skládku</t>
  </si>
  <si>
    <t>17120 - 1211</t>
  </si>
  <si>
    <r>
      <t>m</t>
    </r>
    <r>
      <rPr>
        <vertAlign val="superscript"/>
        <sz val="8"/>
        <rFont val="Calibri"/>
        <family val="2"/>
      </rPr>
      <t>2</t>
    </r>
  </si>
  <si>
    <t>Základy</t>
  </si>
  <si>
    <t>Základy celkem</t>
  </si>
  <si>
    <t>27531 - 3711</t>
  </si>
  <si>
    <t>2,0</t>
  </si>
  <si>
    <t>VEGETAČNÍ PRVKY</t>
  </si>
  <si>
    <t>184 10-2116</t>
  </si>
  <si>
    <t>výsadba dřeviny se zalitím; průměr balu 600-800mm</t>
  </si>
  <si>
    <t>18421-5133</t>
  </si>
  <si>
    <t>mulčovací kůra/štěpka</t>
  </si>
  <si>
    <t>zhotovení závlahové mísy u solitérních dřevin ve svahu 1:5-1:2 o pr. mísy  0,5-1m</t>
  </si>
  <si>
    <t>18421-5422</t>
  </si>
  <si>
    <t>18480-6113</t>
  </si>
  <si>
    <t>Cena díla zahrnuje i veškeré náklady potřebné k provedení díla, tj. včetně věcí opatřených zhotovitelem k provedení díla</t>
  </si>
  <si>
    <t>Všechny použité materiály musí splňovat požadavky platných příslušných norem ČSN na jejich použití a zhotovitel je povinen doložit jejich certifikáty o vhodnosti pro použití.</t>
  </si>
  <si>
    <t xml:space="preserve">Součástí nabídkové ceny je součinnost a poskytnutí veškerých potřebných podkladů pro vypracování dokumentace skutečného provedení.
</t>
  </si>
  <si>
    <t>zalití dřeviny vodou včetně vodného a dovozu vody 100 l/ks ( 12 opakování)</t>
  </si>
  <si>
    <t xml:space="preserve">řez stromů netrnitých o průměru koruny 4-6m </t>
  </si>
  <si>
    <t>odvoz materiálů na skládku, s naložením</t>
  </si>
  <si>
    <t>oprava dřevěného kotvícího systému, vč. materiálu- 10% stromů, dle potřeby</t>
  </si>
  <si>
    <t>oprava příček u dřevěného kotvícího systému, vč. materiálu- 10% stromů, dle potřeby</t>
  </si>
  <si>
    <t>odplevelování povrchu stromové mísy zamulčované s nakypřením, vč. odvozu a likvidace(3x ročně)</t>
  </si>
  <si>
    <t>řez stromů vysazených</t>
  </si>
  <si>
    <t>hnojení umělým hnojivem s rozdělením k jednotlivým rostlinám</t>
  </si>
  <si>
    <t>pomalu rozpustné granulované hnojivo (200g/strom), viz specifikace v TZ</t>
  </si>
  <si>
    <t>kpl</t>
  </si>
  <si>
    <t>vyřízení výkopových povolení, vč. smluv</t>
  </si>
  <si>
    <t>kontrola funkčnosti a pevnosti kotvení (2xročně)</t>
  </si>
  <si>
    <t>oprava příček u dřevěného kotvícího systému (vč. materálu) - dle potřeby (10%)</t>
  </si>
  <si>
    <t>kontrola stavu připevnění úvazků - ev. znovupřipevnění nebo povolení, vč. materiálu (2x ročně)</t>
  </si>
  <si>
    <t>doplnění krycí pískové vrstvy stromové mísy, vrstva 5 cm, ruční statické hutnění, 1x, prolití 50l vody 1x za 3 roky</t>
  </si>
  <si>
    <t>zalití dřeviny vodou včetně vodného a dovozu vody 100 l/ks ( 10 opakování)</t>
  </si>
  <si>
    <t>zřízení závlahové sondy z flexibilní hadice</t>
  </si>
  <si>
    <t>l</t>
  </si>
  <si>
    <t>hadice Flexibil Ø 80- 100mm(1m/ks; 2 ks/ strom) včetně víčka a výplně ze štěrku fr. 16-32mm</t>
  </si>
  <si>
    <t>zalití dřeviny vodou 100l/strom, 3 opakování; 1,3m3*3</t>
  </si>
  <si>
    <t>řez stromů netrnitých o průměru koruny 4-6m (řez po výsadbě), včetně doplnění opory pro terminál</t>
  </si>
  <si>
    <t>Do nabídky budou započítány i náklady na stavební přípomoce pro provedení technických instalací jako např. zemní práce, zásypy a náklady na výpomocné práce pro práce dokončovací</t>
  </si>
  <si>
    <t>kontrola a oprava bambusových opor u jerlínů</t>
  </si>
  <si>
    <t>převázání úvazků u stromů, vč. materiálu</t>
  </si>
  <si>
    <t>čištění povrchu stromové mísy mlatové (stávající i nová rabata) - vymetení odpadků a nečistot, případně odstranění drobných plevelů (12xročně), vč. odvozu a likvidace</t>
  </si>
  <si>
    <t>oprava dřevěného kotvícího systému (vč. materiálu) - dle potřeby (10%)</t>
  </si>
  <si>
    <t>čištění povrchu stromové mísy mlatové ( nová i stávající rabata) - vymetení odpadků a nečistot, případně odstranění drobných plevelů (12xročně), vč. odvozu a likvidace</t>
  </si>
  <si>
    <t>hnojení umělým hnojivem s rozdělením k jednotlivým rostlinám ( stromy)</t>
  </si>
  <si>
    <t>zaříznutí dřevěného kotvícího systému nad spodní řadu příček, vč. odvozu kůlů, příček a úvazků</t>
  </si>
  <si>
    <t>čištění povrchu stromové mísy mlatové ( stávající i nová rabata) - vymetení odpadků a nečistot, případně odstranění drobných plevelů (12xročně), vč. odvozu a likvidace</t>
  </si>
  <si>
    <t>odstranění výmladků- stromy nově vysazené i stávající ( 2 x ročně)</t>
  </si>
  <si>
    <t>odstranění nízkého dřevěného kotvícího systému a začištění povrchu vegetační plochy, vč. odvozu materiálů</t>
  </si>
  <si>
    <t>odstranění bambusových oporů u jerlínů, vč. odvozu</t>
  </si>
  <si>
    <t>Detailní popis řezů stávajících ponechaných dřevin viz TZ.</t>
  </si>
  <si>
    <t xml:space="preserve">Obnova stromořadí v Italské ulici </t>
  </si>
  <si>
    <t>A OBNOVA STROMOŘADÍ</t>
  </si>
  <si>
    <t>105</t>
  </si>
  <si>
    <t>Dodávka ocelových trubek DN 83/5 mm vč. pozinkování a povrchového nátěru, 105,0 x 1,08</t>
  </si>
  <si>
    <t>113,4</t>
  </si>
  <si>
    <t>instalace protikořenových bariér ve svahu do 1:5 hloubky 500-700 mm</t>
  </si>
  <si>
    <t>18310-6612</t>
  </si>
  <si>
    <t>18491-1421</t>
  </si>
  <si>
    <t>ošetření vysazených dřevin solitérních ve svahu do 1:5</t>
  </si>
  <si>
    <t>mulčování vysazených rostlin při tl. mulče 100mm do svahu 1:5</t>
  </si>
  <si>
    <t>zhotovení ochranného nátěru kmene, včetně očištění kmene; 0,5m2*11</t>
  </si>
  <si>
    <t>materiál- základový nátěr LX 60; 0,1l*11</t>
  </si>
  <si>
    <t>materiál- nátěr Arboflex; 0,5kg*11</t>
  </si>
  <si>
    <t>Tilia × vulgaris ‘Pallida’ - lípa obecná; 20-25 cm obvod, 3x přesazovaná, vel. balu průměr 75-80 cm</t>
  </si>
  <si>
    <t>Celtis occidentalis – břestovec západní 20-25 cm obvod, 3x přesazovaná, vel. balu průměr 75-80 cmTilia cordata ‘Greenspire’, 20-25 cm obvod, 3x přesazovaná, vel. balu průměr 75-80 cm</t>
  </si>
  <si>
    <t>Platanus acerifolia – platan javorolistý 20-25 cm obvod, 3x přesazovaná, vel. balu průměr 75-80 cm</t>
  </si>
  <si>
    <t>TV</t>
  </si>
  <si>
    <t>CO</t>
  </si>
  <si>
    <t>PA</t>
  </si>
  <si>
    <t>řez stromů výchovný alejové stromy, výšky 4-6m, stromy č. 1, 11, 16, 17, 19, 20, 21, 22, 23, 24, 25, 26, 33, 34, 35, 37, 39, 40, 41, 42, 46, 47, 50, 51, 53, 54, 55, 56, 57, 58, 59, 60, 61, 62, 68, 69, 70, 71, 72, 73, 74, 75, 76, 77, 79, 81, 86, 88, 93, 100, 102, 104, 105, 106, 108, 109, 110, 111, 112, 118, 120, 125, 127, 142, 146, 147, 150, 153 - rozsah 50% z prací dle dokumentace A</t>
  </si>
  <si>
    <t>řez stromů zdravotní , plocha koruny stromu do 30m2- stromy č. 6, 7, 8, 27, 30, 31, 43, 45, 52, 65, 67, 80, 85, 94, 99, 103, 130, 144 - rozsah 50% z prací dle dokumentace A</t>
  </si>
  <si>
    <t>řez stromů zdravotní , plocha koruny stromu 30-60m2- stromy č. 2, 3, 4, 10, 12, 13, 32, 38, 44, 49, 63, 64, 78, 84, 87, 90, 91, 92, 95, 96, 97, 98, 101, 107, 113, 114, 116, 123, 128, 129, 131, 133, 134, 136, 138, 140, 141, 151, 152 - rozsah 50% z prací dle dokumentace A</t>
  </si>
  <si>
    <t>řez stromů zdravotní , plocha koruny stromu 60-90m2- stromy č. 9, 36, 48, 115, 119, 121, 124, 132, 135, 137, 139, 143, 145 - rozsah 50% z prací dle dokumentace A</t>
  </si>
  <si>
    <t>řez stromů zdravotní , plocha koruny stromu 90-120m2- stromy č. 117, 122, 149 - rozsah 50% z prací dle dokumentace A</t>
  </si>
  <si>
    <t>řez stromů výchovný alejové stromy, výšky 4-6m, stromy č. 1, 11, 16, 17, 19, 20, 21, 22, 23, 24, 25, 26, 33, 34, 35, 37, 39, 40, 41, 42, 46, 47, 50, 51, 53, 54, 55, 56, 57, 58, 59, 60, 61, 62, 68, 69, 70, 71, 72, 73, 74, 75, 76, 77, 79, 81, 86, 88, 93, 100, 102, 104, 105, 106, 108, 109, 110, 111, 112, 118, 120, 125, 127, 142, 146, 147, 150, 153 - rozsah 50% z prací z roku 1</t>
  </si>
  <si>
    <t>řez stromů zdravotní , plocha koruny stromu do 30m2- stromy č. 6, 7, 8, 27, 30, 31, 43, 45, 52, 65, 67, 80, 85, 94, 99, 103, 130, 144 - rozsah 50% z prací z roku 1</t>
  </si>
  <si>
    <t>řez stromů zdravotní , plocha koruny stromu 30-60m2- stromy č. 2, 3, 4, 10, 12, 13, 32, 38, 44, 49, 63, 64, 78, 84, 87, 90, 91, 92, 95, 96, 97, 98, 101, 107, 113, 114, 116, 123, 128, 129, 131, 133, 134, 136, 138, 140, 141, 151, 152 - rozsah 50% z prací z roku 1</t>
  </si>
  <si>
    <t>řez stromů zdravotní , plocha koruny stromu 60-90m2- stromy č. 9, 36, 48, 115, 119, 121, 124, 132, 135, 137, 139, 143, 145 - rozsah 50% z prací z roku 1</t>
  </si>
  <si>
    <t>řez stromů zdravotní , plocha koruny stromu 90-120m2- stromy č. 117, 122, 149 - rozsah 50% z prací z roku 1</t>
  </si>
  <si>
    <t>řez stromů výchovný alejové stromy, výšky 4-6m, stromy č. 1, 11, 16, 17, 19, 20, 21, 22, 23, 24, 25, 26, 33, 34, 35, 37, 39, 40, 41, 42, 46, 47, 50, 51, 53, 54, 55, 56, 57, 58, 59, 60, 61, 62, 68, 69, 70, 71, 72, 73, 74, 75, 76, 77, 79, 81, 86, 88, 93, 100, 102, 104, 105, 106, 108, 109, 110, 111, 112, 118, 120, 125, 127, 142, 146, 147, 150, 153 - rozsah 50% z prací z roku 2</t>
  </si>
  <si>
    <t>řez stromů zdravotní , plocha koruny stromu do 30m2- stromy č. 6, 7, 8, 27, 30, 31, 43, 45, 52, 65, 67, 80, 85, 94, 99, 103, 130, 144 - rozsah 50% z prací z roku 2</t>
  </si>
  <si>
    <t>řez stromů zdravotní , plocha koruny stromu 60-90m2- stromy č. 9, 36, 48, 115, 119, 121, 124, 132, 135, 137, 139, 143, 145 - rozsah 50% z prací z roku 2</t>
  </si>
  <si>
    <t>řez stromů zdravotní , plocha koruny stromu 90-120m2- stromy č. 117, 122, 149 - rozsah 50% z prací z roku 2</t>
  </si>
  <si>
    <t>řez stromů výchovný alejové stromy, výšky 4-6m, stromy č. 1, 11, 16, 17, 19, 20, 21, 22, 23, 24, 25, 26, 33, 34, 35, 37, 39, 40, 41, 42, 46, 47, 50, 51, 53, 54, 55, 56, 57, 58, 59, 60, 61, 62, 68, 69, 70, 71, 72, 73, 74, 75, 76, 77, 79, 81, 86, 88, 93, 100, 102, 104, 105, 106, 108, 109, 110, 111, 112, 118, 120, 125, 127, 142, 146, 147, 150, 153 - rozsah 50% z prací z roku 3</t>
  </si>
  <si>
    <t>řez stromů zdravotní , plocha koruny stromu do 30m2- stromy č. 6, 7, 8, 27, 30, 31, 43, 45, 52, 65, 67, 80, 85, 94, 99, 103, 130, 144 - rozsah 50% z prací z roku 3</t>
  </si>
  <si>
    <t>řez stromů zdravotní , plocha koruny stromu 30-60m2- stromy č. 2, 3, 4, 10, 12, 13, 32, 38, 44, 49, 63, 64, 78, 84, 87, 90, 91, 92, 95, 96, 97, 98, 101, 107, 113, 114, 116, 123, 128, 129, 131, 133, 134, 136, 138, 140, 141, 151, 152 - rozsah 50% z prací z roku 3</t>
  </si>
  <si>
    <t>řez stromů zdravotní , plocha koruny stromu 60-90m2- stromy č. 9, 36, 48, 115, 119, 121, 124, 132, 135, 137, 139, 143, 145 - rozsah 50% z prací z roku 3</t>
  </si>
  <si>
    <t>řez stromů zdravotní , plocha koruny stromu 90-120m2- stromy č. 117, 122, 149 - rozsah 50% z prací z roku 3</t>
  </si>
  <si>
    <t>řez stromů zdravotní , plocha koruny stromu 30-60m2- stromy č. 2, 3, 4, 10, 12, 13, 32, 38, 44, 49, 63, 64, 78, 84, 87, 90, 91, 92, 95, 96, 97, 98, 101, 107, 113, 114, 116, 123, 128, 129, 131, 133, 134, 136, 138, 140, 141, 151, 152 - rozsah 50% z prací z roku 2</t>
  </si>
  <si>
    <t>doplnění mulče, vč. materiálu; 0,7m2*4*0,05</t>
  </si>
  <si>
    <t>řez stromů výchovný alejové stromy, výšky 4-6m, stromy č. 1, 11, 16, 17, 19, 20, 21, 22, 23, 24, 25, 26, 33, 34, 35, 37, 39, 40, 41, 42, 46, 47, 50, 51, 53, 54, 55, 56, 57, 58, 59, 60, 61, 62, 68, 69, 70, 71, 72, 73, 74, 75, 76, 77, 79, 81, 86, 88, 93, 100, 102, 104, 105, 106, 108, 109, 110, 111, 112, 118, 120, 125, 127, 142, 146, 147, 150, 153 - rozsah 50% z prací z roku 4</t>
  </si>
  <si>
    <t>řez stromů zdravotní , plocha koruny stromu do 30m2- stromy č. 6, 7, 8, 27, 30, 31, 43, 45, 52, 65, 67, 80, 85, 94, 99, 103, 130, 144 - rozsah 50% z prací z roku 4</t>
  </si>
  <si>
    <t>řez stromů zdravotní , plocha koruny stromu 30-60m2- stromy č. 2, 3, 4, 10, 12, 13, 32, 38, 44, 49, 63, 64, 78, 84, 87, 90, 91, 92, 95, 96, 97, 98, 101, 107, 113, 114, 116, 123, 128, 129, 131, 133, 134, 136, 138, 140, 141, 151, 152 - rozsah 50% z prací z roku 4</t>
  </si>
  <si>
    <t>řez stromů zdravotní , plocha koruny stromu 60-90m2- stromy č. 9, 36, 48, 115, 119, 121, 124, 132, 135, 137, 139, 143, 145 - rozsah 50% z prací z roku 4</t>
  </si>
  <si>
    <t>řez stromů zdravotní , plocha koruny stromu 90-120m2- stromy č. 117, 122, 149 - rozsah 50% z prací z roku 4</t>
  </si>
  <si>
    <t>protikořenová folie Rootcontrol tl.1m; 22bm * 1,2 rezerva</t>
  </si>
  <si>
    <t>zpracování DIO, vč. projednání a vyřízení DIR</t>
  </si>
  <si>
    <t>11215-1351</t>
  </si>
  <si>
    <t>pokácení stromu postupné se spouštěním částí kmene a koruny o průměru na řezné ploše pařezu 100-200mm stromy č. 7, 14, 17, 18, 28, 29, 66</t>
  </si>
  <si>
    <t>11215-1352</t>
  </si>
  <si>
    <t>pokácení stromu postupné se spouštěním částí kmene a koruny o průměru na řezné ploše pařezu 200-300 mm stromy č. 15, 82, 83, 89</t>
  </si>
  <si>
    <t>11215-1353</t>
  </si>
  <si>
    <t>pokácení stromu postupné se spouštěním částí kmene a koruny o průměru na řezné ploše pařezu 300-400 mm stromy č. 148</t>
  </si>
  <si>
    <t>11221-1211</t>
  </si>
  <si>
    <t>odstranění pařezu ručně na svahu do 1:5 o průměru pařezu na 100-200mm- stromy č. 7, 14, 17, 18, 28, 29, 66</t>
  </si>
  <si>
    <t>11221-1212</t>
  </si>
  <si>
    <t>odstranění pařezu ručně va svahu 1:5-1:2 o průměru pařezu na 200-300mm-  stromy č. 15, 82, 83, 89</t>
  </si>
  <si>
    <t>11221-1213</t>
  </si>
  <si>
    <t>odstranění pařezu ručně va svahu 1:5-1:2 o průměru pařezu na 300-400mm-  strom č. 148</t>
  </si>
  <si>
    <t>zásyp jam po pařezech hloubky do 200 mm ve svahu do 1:5 - stromy č. 7, 14, 17, 18, 28, 29, 66</t>
  </si>
  <si>
    <t>zásyp jam po pařezech hloubky 200-500 mm ve svahu do 1:5 - stromy č. 15, 82, 83, 89, 148</t>
  </si>
  <si>
    <t>Montáž ocelových zábran proti vjezdu z trubek DN 83/5 mm dle projektu, 1,9 m x 9,618 + 0,9 kg = 21,0 kg za 1 ks  celkem 5 ks</t>
  </si>
  <si>
    <t>11121-2111</t>
  </si>
  <si>
    <t>odstranění stávajícího oplocení dřišťálových výsadeb, vč. odvozu</t>
  </si>
  <si>
    <t>doprojednání se správci inženýrských sítí, zajištění DIO a DIR</t>
  </si>
  <si>
    <t>18492-1093</t>
  </si>
  <si>
    <t>18340-3114</t>
  </si>
  <si>
    <t>18340-3153</t>
  </si>
  <si>
    <t>18410-2111</t>
  </si>
  <si>
    <t>výsadba rostliny s balem při průměru balu 100-200 mm v rovině se zalitím</t>
  </si>
  <si>
    <t>Silvamix forte ( 1x tbl.10g/keř; + 3% ztratné)</t>
  </si>
  <si>
    <t>štěrk fr. 8-16mm  ( +3% ztratné)</t>
  </si>
  <si>
    <t>ošetření vysazených rostlin ve skupinách v rovině</t>
  </si>
  <si>
    <t>dovoz vody na zálivku</t>
  </si>
  <si>
    <t>odvoz materiálu z výkopků na skládku do 30km</t>
  </si>
  <si>
    <t>18311-1114</t>
  </si>
  <si>
    <t>mulčování vysazených rostlin při tl. mulče 100mm v rovině nebo svahu do 1:5</t>
  </si>
  <si>
    <t>Pyracantha ´Red Cushion´ - hlohyně šarlatová; 40/60, K2,5</t>
  </si>
  <si>
    <t>PC</t>
  </si>
  <si>
    <r>
      <t>hloubení jamek pro vysazování rostlin v rovině bez výměny půdy do 0,02 m</t>
    </r>
    <r>
      <rPr>
        <vertAlign val="superscript"/>
        <sz val="8"/>
        <rFont val="Calibri"/>
        <family val="2"/>
      </rPr>
      <t xml:space="preserve">3 </t>
    </r>
  </si>
  <si>
    <r>
      <t>Rostlinný materiál</t>
    </r>
    <r>
      <rPr>
        <sz val="8"/>
        <rFont val="Calibri"/>
        <family val="2"/>
      </rPr>
      <t xml:space="preserve"> ( + 3% ztratné)</t>
    </r>
  </si>
  <si>
    <t xml:space="preserve">Základové patky z prostého betonu pro kotvení zábran do výkopů, C 20/25 </t>
  </si>
  <si>
    <t>Poplatek za uložení zeminy na skládce</t>
  </si>
  <si>
    <t>Příplatek za každý další 1 km</t>
  </si>
  <si>
    <r>
      <t>m</t>
    </r>
    <r>
      <rPr>
        <vertAlign val="superscript"/>
        <sz val="8"/>
        <rFont val="Calibri"/>
        <family val="2"/>
      </rPr>
      <t>3</t>
    </r>
  </si>
  <si>
    <t>17411-1112</t>
  </si>
  <si>
    <t>17411-1122</t>
  </si>
  <si>
    <t>ostatní náklady stavby</t>
  </si>
  <si>
    <t>výsadby</t>
  </si>
  <si>
    <t>rostlinný materiál</t>
  </si>
  <si>
    <t>0,71</t>
  </si>
  <si>
    <t>14,3</t>
  </si>
  <si>
    <t>1,4</t>
  </si>
  <si>
    <t>zkypření a srovnání ploch pro dosev trávníku</t>
  </si>
  <si>
    <t>Výsadby a dosevy trávníku</t>
  </si>
  <si>
    <t>Výsadby  a dosevy trávníku</t>
  </si>
  <si>
    <t>Zemní práce</t>
  </si>
  <si>
    <t>ošetření vysazených rostlin ve skupinách (3 opakování), odplevelení, odstranění poškozených částí</t>
  </si>
  <si>
    <t>úklid odpadků ze záhonů a napadaného listí včetně urovnání povrchu záhonu a odvozu odpadu (max. 12xročně)</t>
  </si>
  <si>
    <t>ošetření vysazených rostlin ve skupinách ( 3 opakování), odplevelení, odstranění poškozených částí</t>
  </si>
  <si>
    <t>úklid odpadků ze záhonů a napadaného listí včetně urovnání povrchu záhonu a odvozu odpadu (max. 12x/rok)</t>
  </si>
  <si>
    <t>doplnění mulče štěrk fr. 8-16mm (10%plochy), včetně dotvarování zálivkových mís</t>
  </si>
  <si>
    <t>18480-1131</t>
  </si>
  <si>
    <t>Kácení dřevin</t>
  </si>
  <si>
    <r>
      <t>Rostlinný materiál</t>
    </r>
    <r>
      <rPr>
        <sz val="8"/>
        <rFont val="Calibri"/>
        <family val="2"/>
      </rPr>
      <t xml:space="preserve"> </t>
    </r>
  </si>
  <si>
    <t xml:space="preserve">hloubení jamek o velikosti 2m3 pro vysazování rostlin ve svahu do 1:5 s 75% výměnou půdy  </t>
  </si>
  <si>
    <t>minerální substrát- viz TZ str. 30; 1,5m3*0,75*1,2 sléhavost*11 ks</t>
  </si>
  <si>
    <t>odstranění svrchní vrstvy (zemina, štěrk, mlat) tl. 5 cm u ploch s novými výsadbami stromů, vč. odvozu odstaňovaného materiálu a nakypření povrchu</t>
  </si>
  <si>
    <t>kryt z hlinitopísčitého mlatového povrchu tl. 5 cm- 30,3m2 u nových výsadeb stromů</t>
  </si>
  <si>
    <t>dovoz vody na zálivku (3 opakování+ zálivka při výsadbě)</t>
  </si>
  <si>
    <t>VEGETAČNÍ  PRVKY</t>
  </si>
  <si>
    <t>vegetační úpravy</t>
  </si>
  <si>
    <t>technické prvky</t>
  </si>
  <si>
    <t>zemní práce</t>
  </si>
  <si>
    <t xml:space="preserve">základy </t>
  </si>
  <si>
    <t>zámečnické konstrukce</t>
  </si>
  <si>
    <t>prolití nových mlatových povrchů ; 50l*7; vč. dovozu vody</t>
  </si>
  <si>
    <t>PODSADEB</t>
  </si>
  <si>
    <t>B OBNOVA PODSADEB</t>
  </si>
  <si>
    <t>0,4</t>
  </si>
  <si>
    <t>Příplatek za každý další 1 km, 20 x 0,4</t>
  </si>
  <si>
    <t>8,0</t>
  </si>
  <si>
    <t>Poplatek za uložení zeminy na skládce, 2,0*0,4</t>
  </si>
  <si>
    <t>0,8</t>
  </si>
  <si>
    <t>Základové patky z prostého betonu pro kotvení sloupků do výkopů, C 20/25 , 68,0*0,15*0,15*0,25</t>
  </si>
  <si>
    <t>91611 - 1112</t>
  </si>
  <si>
    <t>Osazování drobných kovových výrobků do betonu váhy 1,0 - 5,0 kg/ks - kotvy oplocení se zajištěním polohy</t>
  </si>
  <si>
    <t>68,0</t>
  </si>
  <si>
    <t>Drobné pomocné a dokončující neměřitelné práce</t>
  </si>
  <si>
    <t>10,0</t>
  </si>
  <si>
    <t>99823 - 1311</t>
  </si>
  <si>
    <t>Přesun hmot pro sadovnické úpravy do 5 km</t>
  </si>
  <si>
    <t>1,1</t>
  </si>
  <si>
    <t>Dokončující konstrukce</t>
  </si>
  <si>
    <t>Dokončující konstrukce celkem</t>
  </si>
  <si>
    <t>76799 - 5101</t>
  </si>
  <si>
    <t>Výroba a montáž kovových atypických konstrukcí do váhy 5,0 kg, celkem 68 ks kotev tl. 12 mm, š. 60 mm, dl. 250 mm, 1,5 kg/ks s otvory pro šrouby a vložkou tl. 8 mm, vel. 100x60 mm, 0,4 kg/ks, celkem 1,9 kg x 68 ks</t>
  </si>
  <si>
    <t>129,2</t>
  </si>
  <si>
    <t>Dodávka ocelových tyčí dle projektu vč. Žárového pozinkování, 129,2 x 1,08</t>
  </si>
  <si>
    <t>140,0</t>
  </si>
  <si>
    <t>Výroba a montáž kovových atypických konstrukcí do váhy 5,0 kg, celkem 68 ks sloupků tl. 6 mm, š. 60 mm, dl. 1100 mm, 3,3 kg/ks s otvory pro šrouby a vložkou navařeného proužku pásoviny, celkem 3,35 kg x 68 ks</t>
  </si>
  <si>
    <t>227,8</t>
  </si>
  <si>
    <t>Dodávka ocelových tyčí tl. 6 mm dle projektu vč. Žárového pozinkování, 227,8 x 1,08</t>
  </si>
  <si>
    <t>246,0</t>
  </si>
  <si>
    <t>76799 - 5102</t>
  </si>
  <si>
    <t>Výroba a montáž kovových atypických konstrukcí do váhy 10,0 kg, pásy dl. 300 cm, tl. 8 mm, š. 55 mm, tl. 8 mm, 10,6 kg/ks , celkem  32 ks</t>
  </si>
  <si>
    <t>339,2</t>
  </si>
  <si>
    <t>Dodávka ocelových tyčí tl. 8 mm š. 55 mm dle projektu vč. Žárového pozinkování, 339,2 x 1,08</t>
  </si>
  <si>
    <t>366,0</t>
  </si>
  <si>
    <t>Dodávka spojovacích šroubů a matic vč. Podložek dle projektu, 2 x 68 x 1,08</t>
  </si>
  <si>
    <t>148,0</t>
  </si>
  <si>
    <t>Přesun hmot celkem</t>
  </si>
  <si>
    <t>Zámečnické konstrukce celkm</t>
  </si>
  <si>
    <t>Nátěry</t>
  </si>
  <si>
    <t>78322 - 6100</t>
  </si>
  <si>
    <t>Nátěr kovových konstrukcí syntetický dvojnásobný, 96,0*0,12 + 68,0*1,1*0,14</t>
  </si>
  <si>
    <t>22,0</t>
  </si>
  <si>
    <t>78322 - 2111</t>
  </si>
  <si>
    <t>Dtto, ale základní</t>
  </si>
  <si>
    <t>Nátěry celkem</t>
  </si>
  <si>
    <t>odstranění nevhodných dřevin do výšky 1m (dřišťály v úseku Římská-Vinohradská)200m2x 50% plochy</t>
  </si>
  <si>
    <t>odstranění svrchní vrstvy (zemina, štěrk, mlat) tl. 5 cm , vč. odvozu odstaňovaného materiálu a nakypření povrchu etc.  u stávajících stromů v rabatech 205m2,u budoucích výsadeb keřů 121m2; 326m2*0,05m2,vč. odvozu odstaňovaného materiálu a nakypření povrchu</t>
  </si>
  <si>
    <t>45157 - 7777</t>
  </si>
  <si>
    <t>kryt z hlinitopísčitého mlatového povrchu tl. 5 cm- u stávajících stromů v rabatech</t>
  </si>
  <si>
    <t>lokální oprava mlatových povrchů s dosypáním výsivky a zhutněním</t>
  </si>
  <si>
    <t>prolití nových mlatových povrchů ; 50l*326m2; vč. dovozu vody</t>
  </si>
  <si>
    <t>obdělání půdy v rovině nebo svahu do 1:5 kultivátorováním- plochy pro nízké keře</t>
  </si>
  <si>
    <t>obdělání půdy v rovině nebo svahu do 1:5 hrabáním- 121m2* 2 opakování</t>
  </si>
  <si>
    <t>TECHNICKÉ PRVKY (kovové oplocení výsadeb)</t>
  </si>
  <si>
    <t>zalití dřeviny( půdopokryvných keřů) vodou 10l/m2;1,2m3*5 opakování</t>
  </si>
  <si>
    <t>travní směs , viz specifikace TZ str. 12 30g/m2</t>
  </si>
  <si>
    <t>oprava / znovuupevnění části oplocení</t>
  </si>
  <si>
    <t>zalití dřeviny vodou včetně vodného a dovozu vody 10 l/m2 (5 opakování)</t>
  </si>
  <si>
    <t>odplevelování povrchu stromové mísy zamulčované s nakypřením, vč. odvozu a likvidace(3x ročně)- jerlíny a platan</t>
  </si>
  <si>
    <t>zalití dřeviny vodou včetně vodného a dovozu vody 100 l/ks ( 5 opakování)</t>
  </si>
  <si>
    <t>kácení dřevin</t>
  </si>
  <si>
    <t>Kácení dřevin celkem</t>
  </si>
  <si>
    <t>TECHNICKÉ PRVKY (zábrany proti vjezdu)</t>
  </si>
  <si>
    <t xml:space="preserve"> B OBNOVA PODSADEB</t>
  </si>
  <si>
    <t>výkaz výměr a materiálů rozvojové a udržovací péče</t>
  </si>
  <si>
    <t>výkaz výměr a materiálů založení</t>
  </si>
  <si>
    <t>výkaz výběr a materiálů nákladů</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</si>
</sst>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quot;Kč&quot;"/>
    <numFmt numFmtId="165" formatCode="#,##0.0"/>
    <numFmt numFmtId="166" formatCode="_(#,##0&quot;.&quot;_);;;_(@_)"/>
    <numFmt numFmtId="167" formatCode="_(* #,##0_);_(* \(#,##0\);_(* &quot;-&quot;_);_(@_)"/>
    <numFmt numFmtId="168" formatCode="_-&quot;Ł&quot;* #,##0_-;\-&quot;Ł&quot;* #,##0_-;_-&quot;Ł&quot;* &quot;-&quot;_-;_-@_-"/>
    <numFmt numFmtId="169" formatCode="_-* #,##0_-;\-* #,##0_-;_-* &quot;-&quot;_-;_-@_-"/>
    <numFmt numFmtId="170" formatCode="_-&quot;Ł&quot;* #,##0.00_-;\-&quot;Ł&quot;* #,##0.00_-;_-&quot;Ł&quot;* &quot;-&quot;??_-;_-@_-"/>
    <numFmt numFmtId="171" formatCode="_-* #,##0.00_-;\-* #,##0.00_-;_-* &quot;-&quot;??_-;_-@_-"/>
    <numFmt numFmtId="172" formatCode="#,##0&quot; Kč&quot;"/>
    <numFmt numFmtId="173" formatCode="_-&quot;$&quot;* #,##0_-;\-&quot;$&quot;* #,##0_-;_-&quot;$&quot;* &quot;-&quot;_-;_-@_-"/>
    <numFmt numFmtId="174" formatCode="0.00_)"/>
    <numFmt numFmtId="175" formatCode="_-* #,##0.0_-;\-* #,##0.0_-;_-* &quot;-&quot;??_-;_-@_-"/>
    <numFmt numFmtId="176" formatCode="_-&quot;$&quot;* #,##0.00_-;\-&quot;$&quot;* #,##0.00_-;_-&quot;$&quot;* &quot;-&quot;??_-;_-@_-"/>
    <numFmt numFmtId="177" formatCode="#,##0&quot; Kč&quot;;[Red]\-#,##0&quot; Kč&quot;"/>
    <numFmt numFmtId="178" formatCode="#,##0.00%;[Red]\(#,##0.00%\)"/>
    <numFmt numFmtId="179" formatCode="0.000&quot;%&quot;"/>
    <numFmt numFmtId="180" formatCode="0.0&quot;%&quot;"/>
    <numFmt numFmtId="181" formatCode="&quot;$&quot;#,##0_);\(&quot;$&quot;#,##0.0\)"/>
    <numFmt numFmtId="182" formatCode="&quot;$&quot;#.##"/>
    <numFmt numFmtId="183" formatCode="&quot;$&quot;#,##0.000_);\(&quot;$&quot;#,##0.000\)"/>
    <numFmt numFmtId="184" formatCode="#,##0&quot; Kč&quot;;\-#,##0&quot; Kč&quot;"/>
    <numFmt numFmtId="185" formatCode="&quot;SFr.&quot;#,##0.00;&quot;SFr.&quot;\-#,##0.00"/>
    <numFmt numFmtId="186" formatCode="&quot;$&quot;#,##0.0000_);\(&quot;$&quot;#,##0.0000\)"/>
    <numFmt numFmtId="187" formatCode="_(* #,##0.0_);_(* \(#,##0.0\);_(* &quot;-&quot;_);_(@_)"/>
    <numFmt numFmtId="188" formatCode="_-&quot;L&quot;* #,##0_-;\-&quot;L&quot;* #,##0_-;_-&quot;L&quot;* &quot;-&quot;_-;_-@_-"/>
    <numFmt numFmtId="189" formatCode="_-&quot;L&quot;* #,##0.00_-;\-&quot;L&quot;* #,##0.00_-;_-&quot;L&quot;* &quot;-&quot;??_-;_-@_-"/>
    <numFmt numFmtId="190" formatCode="#,##0.00\ &quot;Kč&quot;"/>
    <numFmt numFmtId="191" formatCode="#,##0.00\ _K_č"/>
    <numFmt numFmtId="192" formatCode="0.0"/>
  </numFmts>
  <fonts count="91">
    <font>
      <sz val="10"/>
      <name val="Arial"/>
      <family val="0"/>
    </font>
    <font>
      <sz val="11"/>
      <color indexed="8"/>
      <name val="Calibri"/>
      <family val="2"/>
    </font>
    <font>
      <sz val="10"/>
      <name val="Arial CE"/>
      <family val="0"/>
    </font>
    <font>
      <sz val="10"/>
      <name val="Helv"/>
      <family val="0"/>
    </font>
    <font>
      <sz val="10"/>
      <color indexed="8"/>
      <name val="Arial"/>
      <family val="2"/>
    </font>
    <font>
      <b/>
      <sz val="11"/>
      <color indexed="62"/>
      <name val="Arial"/>
      <family val="2"/>
    </font>
    <font>
      <sz val="10"/>
      <color indexed="9"/>
      <name val="Arial"/>
      <family val="2"/>
    </font>
    <font>
      <b/>
      <sz val="10"/>
      <color indexed="8"/>
      <name val="Arial"/>
      <family val="2"/>
    </font>
    <font>
      <sz val="10"/>
      <name val="Times New Roman CE"/>
      <family val="1"/>
    </font>
    <font>
      <u val="single"/>
      <sz val="10"/>
      <color indexed="12"/>
      <name val="Arial CE"/>
      <family val="2"/>
    </font>
    <font>
      <sz val="10"/>
      <color indexed="20"/>
      <name val="Arial"/>
      <family val="2"/>
    </font>
    <font>
      <b/>
      <sz val="10"/>
      <color indexed="9"/>
      <name val="Arial"/>
      <family val="2"/>
    </font>
    <font>
      <sz val="8"/>
      <color indexed="8"/>
      <name val=".HelveticaLightTTEE"/>
      <family val="2"/>
    </font>
    <font>
      <b/>
      <sz val="10"/>
      <color indexed="8"/>
      <name val=".HelveticaLightTTEE"/>
      <family val="0"/>
    </font>
    <font>
      <b/>
      <sz val="15"/>
      <color indexed="62"/>
      <name val="Arial"/>
      <family val="2"/>
    </font>
    <font>
      <b/>
      <sz val="13"/>
      <color indexed="62"/>
      <name val="Arial"/>
      <family val="2"/>
    </font>
    <font>
      <b/>
      <sz val="12"/>
      <name val="Courier New CE"/>
      <family val="0"/>
    </font>
    <font>
      <b/>
      <i/>
      <u val="single"/>
      <sz val="14"/>
      <name val="Arial CE"/>
      <family val="2"/>
    </font>
    <font>
      <b/>
      <u val="single"/>
      <sz val="12"/>
      <name val="Courier New CE"/>
      <family val="0"/>
    </font>
    <font>
      <b/>
      <i/>
      <u val="single"/>
      <sz val="14"/>
      <name val="Courier New CE"/>
      <family val="0"/>
    </font>
    <font>
      <b/>
      <sz val="18"/>
      <color indexed="62"/>
      <name val="Cambria"/>
      <family val="2"/>
    </font>
    <font>
      <sz val="10"/>
      <color indexed="60"/>
      <name val="Arial"/>
      <family val="2"/>
    </font>
    <font>
      <sz val="10"/>
      <name val="Times New Roman"/>
      <family val="1"/>
    </font>
    <font>
      <sz val="12"/>
      <name val="Times New Roman CE"/>
      <family val="0"/>
    </font>
    <font>
      <sz val="12"/>
      <name val="Arial"/>
      <family val="2"/>
    </font>
    <font>
      <sz val="10"/>
      <color indexed="52"/>
      <name val="Arial"/>
      <family val="2"/>
    </font>
    <font>
      <sz val="10"/>
      <color indexed="17"/>
      <name val="Arial"/>
      <family val="2"/>
    </font>
    <font>
      <sz val="10"/>
      <name val="MS Sans Serif"/>
      <family val="2"/>
    </font>
    <font>
      <u val="single"/>
      <sz val="10"/>
      <name val="Courier New CE"/>
      <family val="0"/>
    </font>
    <font>
      <i/>
      <u val="single"/>
      <sz val="10"/>
      <name val="Courier New CE"/>
      <family val="0"/>
    </font>
    <font>
      <b/>
      <sz val="10"/>
      <name val="Courier New CE"/>
      <family val="0"/>
    </font>
    <font>
      <b/>
      <u val="single"/>
      <sz val="10"/>
      <name val="Courier New CE"/>
      <family val="0"/>
    </font>
    <font>
      <sz val="11"/>
      <name val="Times New Roman CE"/>
      <family val="1"/>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9"/>
      <name val="Arial CE"/>
      <family val="2"/>
    </font>
    <font>
      <sz val="10"/>
      <name val="Arial Narrow"/>
      <family val="2"/>
    </font>
    <font>
      <b/>
      <sz val="10"/>
      <name val="Arial"/>
      <family val="2"/>
    </font>
    <font>
      <u val="single"/>
      <sz val="8"/>
      <color indexed="12"/>
      <name val="Times New Roman"/>
      <family val="1"/>
    </font>
    <font>
      <sz val="8"/>
      <name val="Arial"/>
      <family val="2"/>
    </font>
    <font>
      <b/>
      <sz val="10"/>
      <name val="Helv"/>
      <family val="0"/>
    </font>
    <font>
      <b/>
      <sz val="12"/>
      <name val="Arial"/>
      <family val="2"/>
    </font>
    <font>
      <b/>
      <i/>
      <sz val="16"/>
      <name val="Helv"/>
      <family val="0"/>
    </font>
    <font>
      <b/>
      <sz val="11"/>
      <name val="Helv"/>
      <family val="0"/>
    </font>
    <font>
      <b/>
      <sz val="10"/>
      <name val="Arial CE"/>
      <family val="2"/>
    </font>
    <font>
      <b/>
      <sz val="10"/>
      <color indexed="9"/>
      <name val="Arial CE"/>
      <family val="0"/>
    </font>
    <font>
      <b/>
      <sz val="10"/>
      <color indexed="8"/>
      <name val="Arial CE"/>
      <family val="2"/>
    </font>
    <font>
      <i/>
      <sz val="10"/>
      <name val="News Serif EE"/>
      <family val="0"/>
    </font>
    <font>
      <sz val="10"/>
      <name val="Sans EE"/>
      <family val="0"/>
    </font>
    <font>
      <b/>
      <i/>
      <sz val="10"/>
      <color indexed="9"/>
      <name val="Arial CE"/>
      <family val="2"/>
    </font>
    <font>
      <b/>
      <sz val="10"/>
      <name val="Times New Roman CE"/>
      <family val="0"/>
    </font>
    <font>
      <b/>
      <sz val="9"/>
      <name val="Arial CE"/>
      <family val="2"/>
    </font>
    <font>
      <b/>
      <sz val="8"/>
      <color indexed="8"/>
      <name val="Arial CE"/>
      <family val="2"/>
    </font>
    <font>
      <b/>
      <sz val="14"/>
      <name val="Arial CE"/>
      <family val="2"/>
    </font>
    <font>
      <b/>
      <i/>
      <sz val="10"/>
      <color indexed="18"/>
      <name val="Arial CE"/>
      <family val="2"/>
    </font>
    <font>
      <b/>
      <i/>
      <sz val="9"/>
      <color indexed="8"/>
      <name val="Arial CE"/>
      <family val="2"/>
    </font>
    <font>
      <b/>
      <sz val="9"/>
      <color indexed="9"/>
      <name val="Calibri"/>
      <family val="2"/>
    </font>
    <font>
      <b/>
      <sz val="9"/>
      <name val="Calibri"/>
      <family val="2"/>
    </font>
    <font>
      <sz val="9"/>
      <name val="Calibri"/>
      <family val="2"/>
    </font>
    <font>
      <b/>
      <sz val="8"/>
      <name val="Calibri"/>
      <family val="2"/>
    </font>
    <font>
      <i/>
      <sz val="8"/>
      <name val="Calibri"/>
      <family val="2"/>
    </font>
    <font>
      <sz val="8"/>
      <name val="Calibri"/>
      <family val="2"/>
    </font>
    <font>
      <sz val="8"/>
      <color indexed="10"/>
      <name val="Calibri"/>
      <family val="2"/>
    </font>
    <font>
      <sz val="8"/>
      <color indexed="9"/>
      <name val="Calibri"/>
      <family val="2"/>
    </font>
    <font>
      <b/>
      <sz val="8"/>
      <color indexed="9"/>
      <name val="Calibri"/>
      <family val="2"/>
    </font>
    <font>
      <vertAlign val="superscript"/>
      <sz val="8"/>
      <name val="Calibri"/>
      <family val="2"/>
    </font>
    <font>
      <sz val="8"/>
      <color indexed="8"/>
      <name val="Calibri"/>
      <family val="2"/>
    </font>
    <font>
      <b/>
      <sz val="8"/>
      <color indexed="63"/>
      <name val="Calibri"/>
      <family val="2"/>
    </font>
    <font>
      <b/>
      <sz val="8"/>
      <color indexed="23"/>
      <name val="Calibri"/>
      <family val="2"/>
    </font>
    <font>
      <sz val="8"/>
      <color indexed="23"/>
      <name val="Calibri"/>
      <family val="2"/>
    </font>
    <font>
      <b/>
      <sz val="8"/>
      <color indexed="10"/>
      <name val="Calibri"/>
      <family val="2"/>
    </font>
    <font>
      <b/>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9"/>
        <bgColor indexed="64"/>
      </patternFill>
    </fill>
    <fill>
      <patternFill patternType="solid">
        <fgColor indexed="55"/>
        <bgColor indexed="64"/>
      </patternFill>
    </fill>
    <fill>
      <patternFill patternType="solid">
        <fgColor indexed="18"/>
        <bgColor indexed="64"/>
      </patternFill>
    </fill>
    <fill>
      <patternFill patternType="gray0625"/>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3"/>
        <bgColor indexed="64"/>
      </patternFill>
    </fill>
    <fill>
      <patternFill patternType="solid">
        <fgColor indexed="60"/>
        <bgColor indexed="64"/>
      </patternFill>
    </fill>
  </fills>
  <borders count="30">
    <border>
      <left/>
      <right/>
      <top/>
      <bottom/>
      <diagonal/>
    </border>
    <border>
      <left style="thin"/>
      <right style="thin"/>
      <top style="thin"/>
      <bottom style="thin"/>
    </border>
    <border>
      <left style="medium"/>
      <right style="medium"/>
      <top style="medium"/>
      <bottom style="medium"/>
    </border>
    <border>
      <left/>
      <right/>
      <top style="medium"/>
      <bottom style="medium"/>
    </border>
    <border>
      <left/>
      <right/>
      <top style="double"/>
      <bottom style="double"/>
    </border>
    <border>
      <left/>
      <right/>
      <top/>
      <bottom style="medium"/>
    </border>
    <border>
      <left/>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62"/>
      </top>
      <bottom style="double">
        <color indexed="62"/>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49"/>
      </bottom>
    </border>
    <border>
      <left style="thin"/>
      <right style="thin"/>
      <top style="thin"/>
      <bottom style="double"/>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right style="hair"/>
      <top style="hair"/>
      <bottom style="hair"/>
    </border>
    <border>
      <left style="medium"/>
      <right/>
      <top style="medium"/>
      <bottom style="medium"/>
    </border>
    <border>
      <left/>
      <right style="medium"/>
      <top style="medium"/>
      <bottom style="medium"/>
    </border>
    <border>
      <left style="thin"/>
      <right style="thin"/>
      <top style="thin"/>
      <bottom style="medium"/>
    </border>
    <border>
      <left style="thin"/>
      <right style="thin"/>
      <top/>
      <bottom style="thin"/>
    </border>
  </borders>
  <cellStyleXfs count="8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2" fillId="0" borderId="0" applyProtection="0">
      <alignment/>
    </xf>
    <xf numFmtId="0" fontId="2" fillId="0" borderId="0" applyProtection="0">
      <alignment/>
    </xf>
    <xf numFmtId="0" fontId="3" fillId="0" borderId="0">
      <alignment/>
      <protection/>
    </xf>
    <xf numFmtId="0" fontId="3" fillId="0" borderId="0">
      <alignment/>
      <protection/>
    </xf>
    <xf numFmtId="49" fontId="39" fillId="0" borderId="0">
      <alignment/>
      <protection/>
    </xf>
    <xf numFmtId="0" fontId="2" fillId="0" borderId="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pplyProtection="0">
      <alignment/>
    </xf>
    <xf numFmtId="0" fontId="40" fillId="2" borderId="0" applyProtection="0">
      <alignment/>
    </xf>
    <xf numFmtId="6" fontId="27" fillId="0" borderId="0" applyFont="0" applyFill="0" applyBorder="0" applyAlignment="0" applyProtection="0"/>
    <xf numFmtId="0" fontId="0" fillId="0" borderId="0">
      <alignment/>
      <protection/>
    </xf>
    <xf numFmtId="8" fontId="27"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pplyFill="0" applyBorder="0" applyAlignment="0">
      <protection/>
    </xf>
    <xf numFmtId="0" fontId="0" fillId="0" borderId="0" applyFont="0" applyFill="0" applyBorder="0" applyAlignment="0" applyProtection="0"/>
    <xf numFmtId="0" fontId="41" fillId="0" borderId="0" applyNumberFormat="0" applyFill="0" applyBorder="0" applyAlignment="0" applyProtection="0"/>
    <xf numFmtId="10" fontId="42" fillId="3" borderId="1" applyNumberFormat="0" applyBorder="0" applyAlignment="0" applyProtection="0"/>
    <xf numFmtId="0" fontId="43" fillId="0" borderId="0">
      <alignment/>
      <protection/>
    </xf>
    <xf numFmtId="0" fontId="44" fillId="4" borderId="2">
      <alignment horizontal="center" vertical="center"/>
      <protection/>
    </xf>
    <xf numFmtId="173" fontId="0" fillId="0" borderId="0" applyFont="0" applyFill="0" applyBorder="0" applyAlignment="0" applyProtection="0"/>
    <xf numFmtId="0" fontId="0" fillId="0" borderId="0">
      <alignment/>
      <protection/>
    </xf>
    <xf numFmtId="174" fontId="45" fillId="0" borderId="0">
      <alignment/>
      <protection/>
    </xf>
    <xf numFmtId="0" fontId="44" fillId="0" borderId="3" applyNumberFormat="0" applyAlignment="0" applyProtection="0"/>
    <xf numFmtId="38" fontId="27" fillId="0" borderId="4">
      <alignment vertical="center"/>
      <protection/>
    </xf>
    <xf numFmtId="0" fontId="46" fillId="0" borderId="0">
      <alignment/>
      <protection/>
    </xf>
    <xf numFmtId="14" fontId="4" fillId="0" borderId="0" applyFill="0" applyBorder="0" applyAlignment="0">
      <protection/>
    </xf>
    <xf numFmtId="0" fontId="0" fillId="0" borderId="1">
      <alignment horizontal="center" vertical="center" wrapText="1"/>
      <protection/>
    </xf>
    <xf numFmtId="49" fontId="4" fillId="0" borderId="0" applyFill="0" applyBorder="0" applyAlignment="0">
      <protection/>
    </xf>
    <xf numFmtId="38" fontId="42" fillId="4" borderId="0" applyNumberFormat="0" applyBorder="0" applyAlignment="0" applyProtection="0"/>
    <xf numFmtId="0" fontId="46" fillId="0" borderId="5">
      <alignment/>
      <protection/>
    </xf>
    <xf numFmtId="175" fontId="0" fillId="0" borderId="0" applyFont="0" applyFill="0" applyBorder="0" applyAlignment="0" applyProtection="0"/>
    <xf numFmtId="0" fontId="27" fillId="0" borderId="0" applyFill="0" applyBorder="0" applyAlignment="0">
      <protection/>
    </xf>
    <xf numFmtId="176" fontId="0" fillId="0" borderId="0" applyFont="0" applyFill="0" applyBorder="0" applyAlignment="0" applyProtection="0"/>
    <xf numFmtId="0" fontId="44" fillId="0" borderId="6">
      <alignment horizontal="left" vertical="center"/>
      <protection/>
    </xf>
    <xf numFmtId="10" fontId="0" fillId="0" borderId="0" applyFont="0" applyFill="0" applyBorder="0" applyAlignment="0" applyProtection="0"/>
    <xf numFmtId="0" fontId="0" fillId="0" borderId="0" applyFont="0" applyFill="0" applyBorder="0" applyAlignment="0" applyProtection="0"/>
    <xf numFmtId="0" fontId="41" fillId="0" borderId="0" applyNumberFormat="0" applyFill="0" applyBorder="0" applyAlignment="0" applyProtection="0"/>
    <xf numFmtId="0" fontId="0" fillId="0" borderId="0" applyFill="0" applyBorder="0" applyAlignment="0">
      <protection/>
    </xf>
    <xf numFmtId="173" fontId="0" fillId="0" borderId="0" applyFont="0" applyFill="0" applyBorder="0" applyAlignment="0" applyProtection="0"/>
    <xf numFmtId="174" fontId="45" fillId="0" borderId="0">
      <alignment/>
      <protection/>
    </xf>
    <xf numFmtId="38" fontId="27" fillId="0" borderId="4">
      <alignment vertical="center"/>
      <protection/>
    </xf>
    <xf numFmtId="0" fontId="0" fillId="0" borderId="1">
      <alignment horizontal="center" vertical="center" wrapText="1"/>
      <protection/>
    </xf>
    <xf numFmtId="175" fontId="0" fillId="0" borderId="0" applyFont="0" applyFill="0" applyBorder="0" applyAlignment="0" applyProtection="0"/>
    <xf numFmtId="176" fontId="0" fillId="0" borderId="0" applyFont="0" applyFill="0" applyBorder="0" applyAlignment="0" applyProtection="0"/>
    <xf numFmtId="10" fontId="0" fillId="0" borderId="0" applyFont="0" applyFill="0" applyBorder="0" applyAlignment="0" applyProtection="0"/>
    <xf numFmtId="0" fontId="44" fillId="0" borderId="6">
      <alignment horizontal="left" vertical="center"/>
      <protection/>
    </xf>
    <xf numFmtId="0" fontId="0" fillId="0" borderId="0">
      <alignment/>
      <protection/>
    </xf>
    <xf numFmtId="0" fontId="44" fillId="4" borderId="2">
      <alignment horizontal="center" vertical="center"/>
      <protection/>
    </xf>
    <xf numFmtId="14" fontId="4" fillId="0" borderId="0" applyFill="0" applyBorder="0" applyAlignment="0">
      <protection/>
    </xf>
    <xf numFmtId="0" fontId="27" fillId="0" borderId="0" applyFill="0" applyBorder="0" applyAlignment="0">
      <protection/>
    </xf>
    <xf numFmtId="38" fontId="42" fillId="4" borderId="0" applyNumberFormat="0" applyBorder="0" applyAlignment="0" applyProtection="0"/>
    <xf numFmtId="10" fontId="42" fillId="3" borderId="1" applyNumberFormat="0" applyBorder="0" applyAlignment="0" applyProtection="0"/>
    <xf numFmtId="0" fontId="43" fillId="0" borderId="0">
      <alignment/>
      <protection/>
    </xf>
    <xf numFmtId="0" fontId="44" fillId="0" borderId="3" applyNumberFormat="0" applyAlignment="0" applyProtection="0"/>
    <xf numFmtId="0" fontId="46" fillId="0" borderId="0">
      <alignment/>
      <protection/>
    </xf>
    <xf numFmtId="49" fontId="4" fillId="0" borderId="0" applyFill="0" applyBorder="0" applyAlignment="0">
      <protection/>
    </xf>
    <xf numFmtId="0" fontId="46" fillId="0" borderId="5">
      <alignment/>
      <protection/>
    </xf>
    <xf numFmtId="0" fontId="3" fillId="0" borderId="0">
      <alignment/>
      <protection/>
    </xf>
    <xf numFmtId="49" fontId="2" fillId="0" borderId="1">
      <alignment/>
      <protection/>
    </xf>
    <xf numFmtId="49" fontId="2" fillId="0" borderId="1">
      <alignment/>
      <protection/>
    </xf>
    <xf numFmtId="49" fontId="2" fillId="0" borderId="1">
      <alignment/>
      <protection/>
    </xf>
    <xf numFmtId="49" fontId="2" fillId="0" borderId="1">
      <alignment/>
      <protection/>
    </xf>
    <xf numFmtId="49" fontId="2" fillId="0" borderId="1">
      <alignment/>
      <protection/>
    </xf>
    <xf numFmtId="49" fontId="2" fillId="0" borderId="1">
      <alignment/>
      <protection/>
    </xf>
    <xf numFmtId="0" fontId="1"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 fillId="1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49" fontId="2" fillId="0" borderId="0">
      <alignment horizontal="left"/>
      <protection/>
    </xf>
    <xf numFmtId="0" fontId="90"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90"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90"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0" fillId="1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0"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90" fillId="1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49" fontId="47" fillId="0" borderId="0">
      <alignment horizontal="left" vertical="center"/>
      <protection/>
    </xf>
    <xf numFmtId="49" fontId="47" fillId="0" borderId="0">
      <alignment horizontal="left" vertical="center"/>
      <protection/>
    </xf>
    <xf numFmtId="49" fontId="38" fillId="0" borderId="0">
      <alignment horizontal="left" vertical="center"/>
      <protection/>
    </xf>
    <xf numFmtId="177" fontId="48" fillId="20" borderId="7" applyProtection="0">
      <alignment vertical="center"/>
    </xf>
    <xf numFmtId="178" fontId="2" fillId="0" borderId="0" applyFill="0" applyBorder="0" applyAlignment="0">
      <protection/>
    </xf>
    <xf numFmtId="179" fontId="2" fillId="0" borderId="0" applyFill="0" applyBorder="0" applyAlignment="0">
      <protection/>
    </xf>
    <xf numFmtId="180" fontId="2" fillId="0" borderId="0" applyFill="0" applyBorder="0" applyAlignment="0">
      <protection/>
    </xf>
    <xf numFmtId="181" fontId="2" fillId="0" borderId="0" applyFill="0" applyBorder="0" applyAlignment="0">
      <protection/>
    </xf>
    <xf numFmtId="182" fontId="2" fillId="0" borderId="0" applyFill="0" applyBorder="0" applyAlignment="0">
      <protection/>
    </xf>
    <xf numFmtId="178" fontId="2" fillId="0" borderId="0" applyFill="0" applyBorder="0" applyAlignment="0">
      <protection/>
    </xf>
    <xf numFmtId="183" fontId="2" fillId="0" borderId="0" applyFill="0" applyBorder="0" applyAlignment="0">
      <protection/>
    </xf>
    <xf numFmtId="179" fontId="2" fillId="0" borderId="0" applyFill="0" applyBorder="0" applyAlignment="0">
      <protection/>
    </xf>
    <xf numFmtId="0" fontId="89" fillId="0" borderId="8"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3" fontId="38" fillId="0" borderId="0">
      <alignment horizontal="right" vertical="top"/>
      <protection/>
    </xf>
    <xf numFmtId="184" fontId="49" fillId="0" borderId="7" applyProtection="0">
      <alignment horizontal="right" vertical="center"/>
    </xf>
    <xf numFmtId="184" fontId="49" fillId="0" borderId="7" applyProtection="0">
      <alignment horizontal="right" vertical="center"/>
    </xf>
    <xf numFmtId="178" fontId="2" fillId="0" borderId="0" applyFont="0" applyFill="0" applyBorder="0" applyAlignment="0" applyProtection="0"/>
    <xf numFmtId="17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9" fontId="38" fillId="0" borderId="0">
      <alignment horizontal="left" vertical="center"/>
      <protection/>
    </xf>
    <xf numFmtId="4" fontId="8" fillId="0" borderId="0">
      <alignment/>
      <protection/>
    </xf>
    <xf numFmtId="14" fontId="4"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8" fontId="2" fillId="0" borderId="0" applyFill="0" applyBorder="0" applyAlignment="0">
      <protection/>
    </xf>
    <xf numFmtId="179" fontId="2" fillId="0" borderId="0" applyFill="0" applyBorder="0" applyAlignment="0">
      <protection/>
    </xf>
    <xf numFmtId="178" fontId="2" fillId="0" borderId="0" applyFill="0" applyBorder="0" applyAlignment="0">
      <protection/>
    </xf>
    <xf numFmtId="183" fontId="2" fillId="0" borderId="0" applyFill="0" applyBorder="0" applyAlignment="0">
      <protection/>
    </xf>
    <xf numFmtId="179" fontId="2" fillId="0" borderId="0" applyFill="0" applyBorder="0" applyAlignment="0">
      <protection/>
    </xf>
    <xf numFmtId="0" fontId="44" fillId="0" borderId="3" applyNumberFormat="0" applyAlignment="0" applyProtection="0"/>
    <xf numFmtId="0" fontId="44" fillId="0" borderId="6">
      <alignment horizontal="left" vertical="center"/>
      <protection/>
    </xf>
    <xf numFmtId="0" fontId="50" fillId="0" borderId="0">
      <alignment horizontal="left"/>
      <protection locked="0"/>
    </xf>
    <xf numFmtId="0" fontId="4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86" fillId="21" borderId="10" applyNumberFormat="0" applyAlignment="0" applyProtection="0"/>
    <xf numFmtId="0" fontId="11" fillId="21" borderId="10" applyNumberFormat="0" applyAlignment="0" applyProtection="0"/>
    <xf numFmtId="0" fontId="11" fillId="21" borderId="10" applyNumberFormat="0" applyAlignment="0" applyProtection="0"/>
    <xf numFmtId="0" fontId="11" fillId="21" borderId="10" applyNumberFormat="0" applyAlignment="0" applyProtection="0"/>
    <xf numFmtId="0" fontId="12" fillId="0" borderId="11" applyNumberFormat="0" applyFont="0" applyFill="0" applyAlignment="0" applyProtection="0"/>
    <xf numFmtId="178" fontId="2" fillId="0" borderId="0" applyFill="0" applyBorder="0" applyAlignment="0">
      <protection/>
    </xf>
    <xf numFmtId="179" fontId="2" fillId="0" borderId="0" applyFill="0" applyBorder="0" applyAlignment="0">
      <protection/>
    </xf>
    <xf numFmtId="178" fontId="2" fillId="0" borderId="0" applyFill="0" applyBorder="0" applyAlignment="0">
      <protection/>
    </xf>
    <xf numFmtId="183" fontId="2" fillId="0" borderId="0" applyFill="0" applyBorder="0" applyAlignment="0">
      <protection/>
    </xf>
    <xf numFmtId="179" fontId="2" fillId="0" borderId="0" applyFill="0" applyBorder="0" applyAlignment="0">
      <protection/>
    </xf>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51" fillId="0" borderId="0" applyNumberFormat="0">
      <alignment/>
      <protection/>
    </xf>
    <xf numFmtId="49" fontId="13" fillId="0" borderId="12" applyNumberFormat="0">
      <alignment horizontal="left" vertical="center"/>
      <protection/>
    </xf>
    <xf numFmtId="0" fontId="76"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77"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78" fillId="0" borderId="17" applyNumberFormat="0" applyFill="0" applyAlignment="0" applyProtection="0"/>
    <xf numFmtId="0" fontId="5" fillId="0" borderId="18" applyNumberFormat="0" applyFill="0" applyAlignment="0" applyProtection="0"/>
    <xf numFmtId="0" fontId="5" fillId="0" borderId="18" applyNumberFormat="0" applyFill="0" applyAlignment="0" applyProtection="0"/>
    <xf numFmtId="0" fontId="5" fillId="0" borderId="18"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22" borderId="7" applyProtection="0">
      <alignment horizontal="left" vertical="center"/>
    </xf>
    <xf numFmtId="4" fontId="16" fillId="0" borderId="0" applyFill="0" applyBorder="0" applyProtection="0">
      <alignment horizontal="right"/>
    </xf>
    <xf numFmtId="4" fontId="17" fillId="0" borderId="0" applyFill="0" applyBorder="0" applyProtection="0">
      <alignment/>
    </xf>
    <xf numFmtId="4" fontId="17" fillId="0" borderId="0" applyFill="0" applyBorder="0" applyProtection="0">
      <alignment/>
    </xf>
    <xf numFmtId="4" fontId="17" fillId="0" borderId="0" applyFill="0" applyBorder="0" applyProtection="0">
      <alignment/>
    </xf>
    <xf numFmtId="4" fontId="17" fillId="0" borderId="0" applyFill="0" applyBorder="0" applyProtection="0">
      <alignment/>
    </xf>
    <xf numFmtId="4" fontId="18" fillId="0" borderId="0" applyFill="0" applyBorder="0" applyProtection="0">
      <alignment/>
    </xf>
    <xf numFmtId="4" fontId="19" fillId="0" borderId="0" applyFill="0" applyBorder="0" applyProtection="0">
      <alignment/>
    </xf>
    <xf numFmtId="0" fontId="39" fillId="0" borderId="19" applyBorder="0" applyAlignment="0">
      <protection/>
    </xf>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3" fillId="23" borderId="6" applyNumberFormat="0">
      <alignment/>
      <protection/>
    </xf>
    <xf numFmtId="0" fontId="8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4" fillId="0" borderId="0">
      <alignment/>
      <protection/>
    </xf>
    <xf numFmtId="0" fontId="23" fillId="0" borderId="0" applyProtection="0">
      <alignment/>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77" fontId="48" fillId="22" borderId="7" applyProtection="0">
      <alignment vertical="center" wrapText="1"/>
    </xf>
    <xf numFmtId="0" fontId="47" fillId="0" borderId="0">
      <alignment horizontal="left"/>
      <protection/>
    </xf>
    <xf numFmtId="182" fontId="2" fillId="0" borderId="0" applyFont="0" applyFill="0" applyBorder="0" applyAlignment="0" applyProtection="0"/>
    <xf numFmtId="185" fontId="2" fillId="0" borderId="0" applyFont="0" applyFill="0" applyBorder="0" applyAlignment="0" applyProtection="0"/>
    <xf numFmtId="0" fontId="54" fillId="0" borderId="0">
      <alignment horizontal="right"/>
      <protection/>
    </xf>
    <xf numFmtId="0" fontId="49" fillId="0" borderId="7" applyProtection="0">
      <alignment vertical="center"/>
    </xf>
    <xf numFmtId="0" fontId="38" fillId="0" borderId="0">
      <alignment vertical="top" wrapText="1"/>
      <protection/>
    </xf>
    <xf numFmtId="0" fontId="55" fillId="0" borderId="7" applyProtection="0">
      <alignment horizontal="justify" vertical="center" wrapText="1"/>
    </xf>
    <xf numFmtId="0" fontId="0"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0" fontId="2" fillId="3" borderId="20" applyNumberFormat="0" applyFont="0" applyAlignment="0" applyProtection="0"/>
    <xf numFmtId="178" fontId="2" fillId="0" borderId="0" applyFill="0" applyBorder="0" applyAlignment="0">
      <protection/>
    </xf>
    <xf numFmtId="179" fontId="2" fillId="0" borderId="0" applyFill="0" applyBorder="0" applyAlignment="0">
      <protection/>
    </xf>
    <xf numFmtId="178" fontId="2" fillId="0" borderId="0" applyFill="0" applyBorder="0" applyAlignment="0">
      <protection/>
    </xf>
    <xf numFmtId="183" fontId="2" fillId="0" borderId="0" applyFill="0" applyBorder="0" applyAlignment="0">
      <protection/>
    </xf>
    <xf numFmtId="179" fontId="2" fillId="0" borderId="0" applyFill="0" applyBorder="0" applyAlignment="0">
      <protection/>
    </xf>
    <xf numFmtId="9" fontId="0" fillId="0" borderId="0" applyFont="0" applyFill="0" applyBorder="0" applyAlignment="0" applyProtection="0"/>
    <xf numFmtId="0" fontId="85" fillId="0" borderId="21"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49" fontId="56" fillId="0" borderId="0">
      <alignment horizontal="left" vertical="center"/>
      <protection/>
    </xf>
    <xf numFmtId="177" fontId="48" fillId="24" borderId="7" applyProtection="0">
      <alignment vertical="center"/>
    </xf>
    <xf numFmtId="1" fontId="2" fillId="0" borderId="0">
      <alignment horizontal="center" vertical="center"/>
      <protection locked="0"/>
    </xf>
    <xf numFmtId="1" fontId="2" fillId="0" borderId="0">
      <alignment horizontal="center" vertical="center"/>
      <protection locked="0"/>
    </xf>
    <xf numFmtId="1" fontId="2" fillId="0" borderId="0">
      <alignment horizontal="center" vertical="center"/>
      <protection locked="0"/>
    </xf>
    <xf numFmtId="1" fontId="2" fillId="0" borderId="0">
      <alignment horizontal="center" vertical="center"/>
      <protection locked="0"/>
    </xf>
    <xf numFmtId="1" fontId="2" fillId="0" borderId="0">
      <alignment horizontal="center" vertical="center"/>
      <protection locked="0"/>
    </xf>
    <xf numFmtId="1" fontId="2" fillId="0" borderId="0">
      <alignment horizontal="center" vertical="center"/>
      <protection locked="0"/>
    </xf>
    <xf numFmtId="0" fontId="7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0" borderId="0">
      <alignment/>
      <protection/>
    </xf>
    <xf numFmtId="4" fontId="23" fillId="0" borderId="0" applyFill="0" applyBorder="0" applyProtection="0">
      <alignment horizontal="left"/>
    </xf>
    <xf numFmtId="4" fontId="28" fillId="0" borderId="0" applyFill="0" applyBorder="0" applyProtection="0">
      <alignment/>
    </xf>
    <xf numFmtId="4" fontId="29" fillId="0" borderId="0" applyFill="0" applyBorder="0" applyProtection="0">
      <alignment/>
    </xf>
    <xf numFmtId="4" fontId="30" fillId="0" borderId="0" applyFill="0" applyProtection="0">
      <alignment/>
    </xf>
    <xf numFmtId="4" fontId="31" fillId="0" borderId="0" applyFill="0" applyBorder="0" applyProtection="0">
      <alignment/>
    </xf>
    <xf numFmtId="4" fontId="30" fillId="0" borderId="0" applyFill="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49" fontId="32" fillId="0" borderId="0" applyFill="0" applyBorder="0" applyProtection="0">
      <alignment/>
    </xf>
    <xf numFmtId="49" fontId="4" fillId="0" borderId="0" applyFill="0" applyBorder="0" applyAlignment="0">
      <protection/>
    </xf>
    <xf numFmtId="186" fontId="2" fillId="0" borderId="0" applyFill="0" applyBorder="0" applyAlignment="0">
      <protection/>
    </xf>
    <xf numFmtId="187" fontId="2" fillId="0" borderId="0" applyFill="0" applyBorder="0" applyAlignment="0">
      <protection/>
    </xf>
    <xf numFmtId="0" fontId="8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2" fillId="6" borderId="23" applyNumberFormat="0" applyAlignment="0" applyProtection="0"/>
    <xf numFmtId="0" fontId="34" fillId="14" borderId="23" applyNumberFormat="0" applyAlignment="0" applyProtection="0"/>
    <xf numFmtId="0" fontId="34" fillId="14" borderId="23" applyNumberFormat="0" applyAlignment="0" applyProtection="0"/>
    <xf numFmtId="0" fontId="34" fillId="14" borderId="23" applyNumberFormat="0" applyAlignment="0" applyProtection="0"/>
    <xf numFmtId="0" fontId="84" fillId="4" borderId="23" applyNumberFormat="0" applyAlignment="0" applyProtection="0"/>
    <xf numFmtId="0" fontId="35" fillId="25" borderId="23" applyNumberFormat="0" applyAlignment="0" applyProtection="0"/>
    <xf numFmtId="0" fontId="35" fillId="25" borderId="23" applyNumberFormat="0" applyAlignment="0" applyProtection="0"/>
    <xf numFmtId="0" fontId="35" fillId="25" borderId="23" applyNumberFormat="0" applyAlignment="0" applyProtection="0"/>
    <xf numFmtId="172" fontId="57" fillId="26" borderId="7">
      <alignment horizontal="right" vertical="center"/>
      <protection locked="0"/>
    </xf>
    <xf numFmtId="0" fontId="58" fillId="27" borderId="7" applyProtection="0">
      <alignment horizontal="left" vertical="center" wrapText="1"/>
    </xf>
    <xf numFmtId="0" fontId="83" fillId="4" borderId="24" applyNumberFormat="0" applyAlignment="0" applyProtection="0"/>
    <xf numFmtId="0" fontId="36" fillId="25" borderId="24" applyNumberFormat="0" applyAlignment="0" applyProtection="0"/>
    <xf numFmtId="0" fontId="36" fillId="25" borderId="24" applyNumberFormat="0" applyAlignment="0" applyProtection="0"/>
    <xf numFmtId="0" fontId="36" fillId="25" borderId="24" applyNumberFormat="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90" fillId="2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90"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90"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90" fillId="1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90"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90"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7" fillId="2" borderId="0" applyProtection="0">
      <alignment/>
    </xf>
    <xf numFmtId="0" fontId="0" fillId="0" borderId="0" applyNumberFormat="0" applyFont="0" applyFill="0" applyAlignment="0" applyProtection="0"/>
  </cellStyleXfs>
  <cellXfs count="395">
    <xf numFmtId="0" fontId="0" fillId="0" borderId="0" xfId="0" applyAlignment="1">
      <alignment/>
    </xf>
    <xf numFmtId="0" fontId="59" fillId="33" borderId="0" xfId="0" applyFont="1" applyFill="1" applyBorder="1" applyAlignment="1">
      <alignment horizontal="left"/>
    </xf>
    <xf numFmtId="0" fontId="59" fillId="33" borderId="0" xfId="0" applyFont="1" applyFill="1" applyBorder="1" applyAlignment="1">
      <alignment horizontal="center"/>
    </xf>
    <xf numFmtId="0" fontId="59" fillId="33" borderId="0" xfId="0" applyFont="1" applyFill="1" applyBorder="1" applyAlignment="1">
      <alignment/>
    </xf>
    <xf numFmtId="0" fontId="60" fillId="33" borderId="0" xfId="0" applyFont="1" applyFill="1" applyBorder="1" applyAlignment="1">
      <alignment horizontal="center"/>
    </xf>
    <xf numFmtId="0" fontId="60" fillId="0" borderId="0" xfId="0" applyFont="1" applyFill="1" applyBorder="1" applyAlignment="1">
      <alignment horizontal="left"/>
    </xf>
    <xf numFmtId="0" fontId="61" fillId="0" borderId="0" xfId="0" applyFont="1" applyFill="1" applyBorder="1" applyAlignment="1">
      <alignment horizontal="left"/>
    </xf>
    <xf numFmtId="0" fontId="60" fillId="0" borderId="0" xfId="0" applyFont="1" applyFill="1" applyBorder="1" applyAlignment="1">
      <alignment horizontal="center"/>
    </xf>
    <xf numFmtId="0" fontId="62" fillId="33" borderId="0" xfId="0"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0" fontId="64" fillId="0" borderId="0" xfId="0" applyFont="1" applyFill="1" applyBorder="1" applyAlignment="1">
      <alignment horizontal="center"/>
    </xf>
    <xf numFmtId="164" fontId="62" fillId="0" borderId="0" xfId="0" applyNumberFormat="1" applyFont="1" applyFill="1" applyBorder="1" applyAlignment="1">
      <alignment horizontal="left"/>
    </xf>
    <xf numFmtId="0" fontId="64" fillId="0" borderId="0" xfId="0" applyFont="1" applyFill="1" applyBorder="1" applyAlignment="1">
      <alignment horizontal="left"/>
    </xf>
    <xf numFmtId="164" fontId="62" fillId="0" borderId="0" xfId="0" applyNumberFormat="1" applyFont="1" applyFill="1" applyBorder="1" applyAlignment="1">
      <alignment horizontal="center"/>
    </xf>
    <xf numFmtId="0" fontId="63" fillId="19" borderId="0" xfId="0" applyFont="1" applyFill="1" applyBorder="1" applyAlignment="1">
      <alignment horizontal="left"/>
    </xf>
    <xf numFmtId="0" fontId="63" fillId="19" borderId="0" xfId="0" applyFont="1" applyFill="1" applyBorder="1" applyAlignment="1">
      <alignment horizontal="center"/>
    </xf>
    <xf numFmtId="0" fontId="64" fillId="19" borderId="0" xfId="0" applyFont="1" applyFill="1" applyBorder="1" applyAlignment="1">
      <alignment horizontal="center"/>
    </xf>
    <xf numFmtId="0" fontId="63" fillId="0" borderId="0" xfId="0" applyFont="1" applyFill="1" applyBorder="1" applyAlignment="1">
      <alignment horizontal="left"/>
    </xf>
    <xf numFmtId="0" fontId="63" fillId="0" borderId="0" xfId="0" applyFont="1" applyFill="1" applyBorder="1" applyAlignment="1">
      <alignment horizontal="center"/>
    </xf>
    <xf numFmtId="0" fontId="64" fillId="0" borderId="0" xfId="0" applyFont="1" applyBorder="1" applyAlignment="1">
      <alignment wrapText="1"/>
    </xf>
    <xf numFmtId="0" fontId="64" fillId="0" borderId="1" xfId="0" applyFont="1" applyFill="1" applyBorder="1" applyAlignment="1">
      <alignment horizontal="center"/>
    </xf>
    <xf numFmtId="0" fontId="64" fillId="0" borderId="1" xfId="0" applyFont="1" applyBorder="1" applyAlignment="1">
      <alignment horizontal="center"/>
    </xf>
    <xf numFmtId="0" fontId="64" fillId="0" borderId="0" xfId="0" applyFont="1" applyFill="1" applyBorder="1" applyAlignment="1">
      <alignment wrapText="1"/>
    </xf>
    <xf numFmtId="0" fontId="64" fillId="0" borderId="1" xfId="0" applyFont="1" applyFill="1" applyBorder="1" applyAlignment="1">
      <alignment horizontal="left"/>
    </xf>
    <xf numFmtId="0" fontId="64" fillId="0" borderId="1" xfId="0" applyFont="1" applyFill="1" applyBorder="1" applyAlignment="1">
      <alignment wrapText="1"/>
    </xf>
    <xf numFmtId="0" fontId="64" fillId="0" borderId="0" xfId="0" applyFont="1" applyFill="1" applyAlignment="1">
      <alignment/>
    </xf>
    <xf numFmtId="0" fontId="62" fillId="0" borderId="0" xfId="0" applyFont="1" applyFill="1" applyBorder="1" applyAlignment="1">
      <alignment/>
    </xf>
    <xf numFmtId="0" fontId="64" fillId="0" borderId="1" xfId="0" applyFont="1" applyBorder="1" applyAlignment="1">
      <alignment wrapText="1"/>
    </xf>
    <xf numFmtId="0" fontId="64" fillId="0" borderId="0" xfId="0" applyFont="1" applyFill="1" applyBorder="1" applyAlignment="1">
      <alignment horizontal="left" wrapText="1"/>
    </xf>
    <xf numFmtId="164" fontId="64" fillId="0" borderId="0" xfId="0" applyNumberFormat="1" applyFont="1" applyFill="1" applyBorder="1" applyAlignment="1">
      <alignment horizontal="center"/>
    </xf>
    <xf numFmtId="166" fontId="64" fillId="0" borderId="1" xfId="656" applyNumberFormat="1" applyFont="1" applyFill="1" applyBorder="1" applyAlignment="1">
      <alignment horizontal="left"/>
      <protection/>
    </xf>
    <xf numFmtId="0" fontId="64" fillId="0" borderId="1" xfId="655" applyFont="1" applyFill="1" applyBorder="1" applyAlignment="1">
      <alignment wrapText="1"/>
      <protection/>
    </xf>
    <xf numFmtId="0" fontId="64" fillId="0" borderId="1" xfId="657" applyFont="1" applyFill="1" applyBorder="1" applyAlignment="1">
      <alignment horizontal="center"/>
      <protection/>
    </xf>
    <xf numFmtId="0" fontId="64" fillId="0" borderId="1" xfId="597" applyFont="1" applyFill="1" applyBorder="1" applyAlignment="1">
      <alignment horizontal="left"/>
      <protection/>
    </xf>
    <xf numFmtId="0" fontId="64" fillId="0" borderId="1" xfId="0" applyFont="1" applyFill="1" applyBorder="1" applyAlignment="1">
      <alignment horizontal="left" wrapText="1"/>
    </xf>
    <xf numFmtId="0" fontId="64" fillId="0" borderId="1" xfId="340" applyNumberFormat="1" applyFont="1" applyFill="1" applyBorder="1" applyAlignment="1">
      <alignment horizontal="center"/>
    </xf>
    <xf numFmtId="0" fontId="64" fillId="0" borderId="1" xfId="604" applyFont="1" applyFill="1" applyBorder="1" applyAlignment="1">
      <alignment horizontal="center"/>
      <protection/>
    </xf>
    <xf numFmtId="0" fontId="64" fillId="0" borderId="1" xfId="0" applyFont="1" applyFill="1" applyBorder="1" applyAlignment="1">
      <alignment horizontal="left" vertical="top"/>
    </xf>
    <xf numFmtId="0" fontId="64" fillId="0" borderId="1" xfId="0" applyFont="1" applyFill="1" applyBorder="1" applyAlignment="1">
      <alignment horizontal="left" vertical="top" wrapText="1"/>
    </xf>
    <xf numFmtId="0" fontId="64" fillId="0" borderId="1" xfId="0" applyFont="1" applyFill="1" applyBorder="1" applyAlignment="1">
      <alignment horizontal="center" vertical="top"/>
    </xf>
    <xf numFmtId="0" fontId="64" fillId="0" borderId="1" xfId="0" applyNumberFormat="1" applyFont="1" applyFill="1" applyBorder="1" applyAlignment="1">
      <alignment horizontal="center" vertical="top"/>
    </xf>
    <xf numFmtId="0" fontId="64" fillId="0" borderId="1" xfId="691" applyFont="1" applyFill="1" applyBorder="1" applyAlignment="1">
      <alignment horizontal="left"/>
      <protection/>
    </xf>
    <xf numFmtId="0" fontId="64" fillId="0" borderId="1" xfId="691" applyFont="1" applyFill="1" applyBorder="1" applyAlignment="1">
      <alignment wrapText="1"/>
      <protection/>
    </xf>
    <xf numFmtId="0" fontId="64" fillId="0" borderId="1" xfId="691" applyFont="1" applyFill="1" applyBorder="1" applyAlignment="1">
      <alignment horizontal="center"/>
      <protection/>
    </xf>
    <xf numFmtId="0" fontId="64" fillId="0" borderId="1" xfId="690" applyFont="1" applyFill="1" applyBorder="1" applyAlignment="1">
      <alignment horizontal="left"/>
      <protection/>
    </xf>
    <xf numFmtId="0" fontId="64" fillId="0" borderId="1" xfId="690" applyFont="1" applyFill="1" applyBorder="1" applyAlignment="1">
      <alignment wrapText="1"/>
      <protection/>
    </xf>
    <xf numFmtId="0" fontId="64" fillId="0" borderId="1" xfId="690" applyFont="1" applyFill="1" applyBorder="1" applyAlignment="1">
      <alignment horizontal="center"/>
      <protection/>
    </xf>
    <xf numFmtId="0" fontId="69" fillId="0" borderId="1" xfId="0" applyNumberFormat="1" applyFont="1" applyFill="1" applyBorder="1" applyAlignment="1">
      <alignment horizontal="center"/>
    </xf>
    <xf numFmtId="0" fontId="64" fillId="0" borderId="1" xfId="692" applyFont="1" applyFill="1" applyBorder="1" applyAlignment="1">
      <alignment horizontal="left"/>
      <protection/>
    </xf>
    <xf numFmtId="0" fontId="64" fillId="0" borderId="1" xfId="692" applyFont="1" applyFill="1" applyBorder="1" applyAlignment="1">
      <alignment wrapText="1"/>
      <protection/>
    </xf>
    <xf numFmtId="0" fontId="64" fillId="0" borderId="1" xfId="692" applyFont="1" applyFill="1" applyBorder="1" applyAlignment="1">
      <alignment horizontal="center"/>
      <protection/>
    </xf>
    <xf numFmtId="0" fontId="63" fillId="0" borderId="0" xfId="0" applyFont="1" applyFill="1" applyBorder="1" applyAlignment="1">
      <alignment horizontal="left" wrapText="1"/>
    </xf>
    <xf numFmtId="0" fontId="64" fillId="0" borderId="1" xfId="0" applyFont="1" applyBorder="1" applyAlignment="1">
      <alignment horizontal="justify" vertical="center"/>
    </xf>
    <xf numFmtId="0" fontId="64" fillId="0" borderId="1" xfId="0" applyFont="1" applyBorder="1" applyAlignment="1">
      <alignment horizontal="justify"/>
    </xf>
    <xf numFmtId="0" fontId="64" fillId="0" borderId="1" xfId="0" applyFont="1" applyBorder="1" applyAlignment="1">
      <alignment horizontal="center" vertical="center"/>
    </xf>
    <xf numFmtId="0" fontId="64" fillId="0" borderId="1" xfId="768" applyFont="1" applyFill="1" applyBorder="1" applyAlignment="1">
      <alignment wrapText="1"/>
      <protection/>
    </xf>
    <xf numFmtId="0" fontId="64" fillId="0" borderId="1" xfId="768" applyFont="1" applyFill="1" applyBorder="1" applyAlignment="1">
      <alignment horizontal="center"/>
      <protection/>
    </xf>
    <xf numFmtId="0" fontId="69" fillId="0" borderId="0" xfId="0" applyNumberFormat="1" applyFont="1" applyFill="1" applyBorder="1" applyAlignment="1">
      <alignment horizontal="center"/>
    </xf>
    <xf numFmtId="0" fontId="61" fillId="0" borderId="0" xfId="0" applyFont="1" applyFill="1" applyBorder="1" applyAlignment="1">
      <alignment horizontal="center"/>
    </xf>
    <xf numFmtId="164" fontId="61" fillId="0" borderId="0" xfId="0" applyNumberFormat="1" applyFont="1" applyFill="1" applyBorder="1" applyAlignment="1">
      <alignment horizontal="center"/>
    </xf>
    <xf numFmtId="0" fontId="64" fillId="0" borderId="1" xfId="604" applyFont="1" applyFill="1" applyBorder="1" applyAlignment="1">
      <alignment horizontal="left" vertical="top"/>
      <protection/>
    </xf>
    <xf numFmtId="0" fontId="64" fillId="0" borderId="1" xfId="604" applyFont="1" applyFill="1" applyBorder="1" applyAlignment="1">
      <alignment horizontal="left" vertical="top" wrapText="1"/>
      <protection/>
    </xf>
    <xf numFmtId="0" fontId="64" fillId="0" borderId="1" xfId="604" applyFont="1" applyFill="1" applyBorder="1" applyAlignment="1">
      <alignment horizontal="center"/>
      <protection/>
    </xf>
    <xf numFmtId="0" fontId="64" fillId="0" borderId="1" xfId="340" applyNumberFormat="1" applyFont="1" applyFill="1" applyBorder="1" applyAlignment="1">
      <alignment horizontal="center"/>
    </xf>
    <xf numFmtId="0" fontId="64" fillId="0" borderId="1" xfId="0" applyFont="1" applyFill="1" applyBorder="1" applyAlignment="1">
      <alignment horizontal="left" vertical="top"/>
    </xf>
    <xf numFmtId="0" fontId="64" fillId="0" borderId="1" xfId="0" applyFont="1" applyFill="1" applyBorder="1" applyAlignment="1">
      <alignment horizontal="left" wrapText="1"/>
    </xf>
    <xf numFmtId="0" fontId="64" fillId="0" borderId="1" xfId="0" applyFont="1" applyFill="1" applyBorder="1" applyAlignment="1">
      <alignment horizontal="center"/>
    </xf>
    <xf numFmtId="0" fontId="64" fillId="0" borderId="1" xfId="0" applyFont="1" applyFill="1" applyBorder="1" applyAlignment="1">
      <alignment horizontal="left"/>
    </xf>
    <xf numFmtId="49" fontId="64" fillId="0" borderId="1" xfId="655" applyNumberFormat="1" applyFont="1" applyFill="1" applyBorder="1" applyAlignment="1">
      <alignment wrapText="1"/>
      <protection/>
    </xf>
    <xf numFmtId="0" fontId="64" fillId="0" borderId="1" xfId="0" applyFont="1" applyFill="1" applyBorder="1" applyAlignment="1">
      <alignment/>
    </xf>
    <xf numFmtId="0" fontId="67" fillId="33" borderId="0" xfId="0" applyFont="1" applyFill="1" applyBorder="1" applyAlignment="1">
      <alignment horizontal="left"/>
    </xf>
    <xf numFmtId="0" fontId="67" fillId="33" borderId="0" xfId="0" applyFont="1" applyFill="1" applyBorder="1" applyAlignment="1">
      <alignment horizontal="center"/>
    </xf>
    <xf numFmtId="0" fontId="64" fillId="0" borderId="0" xfId="0" applyFont="1" applyAlignment="1">
      <alignment/>
    </xf>
    <xf numFmtId="0" fontId="67" fillId="0" borderId="0" xfId="0" applyFont="1" applyFill="1" applyBorder="1" applyAlignment="1">
      <alignment/>
    </xf>
    <xf numFmtId="0" fontId="67" fillId="0" borderId="0" xfId="0" applyFont="1" applyFill="1" applyBorder="1" applyAlignment="1">
      <alignment horizontal="center"/>
    </xf>
    <xf numFmtId="0" fontId="64" fillId="0" borderId="25" xfId="716" applyFont="1" applyBorder="1" applyAlignment="1">
      <alignment horizontal="center" vertical="top" wrapText="1"/>
      <protection/>
    </xf>
    <xf numFmtId="0" fontId="64" fillId="0" borderId="25" xfId="716" applyFont="1" applyBorder="1" applyAlignment="1">
      <alignment vertical="top" wrapText="1"/>
      <protection/>
    </xf>
    <xf numFmtId="0" fontId="64" fillId="0" borderId="25" xfId="716" applyNumberFormat="1" applyFont="1" applyBorder="1" applyAlignment="1">
      <alignment horizontal="justify" vertical="top" wrapText="1"/>
      <protection/>
    </xf>
    <xf numFmtId="0" fontId="64" fillId="0" borderId="25" xfId="716" applyFont="1" applyBorder="1" applyAlignment="1">
      <alignment horizontal="justify" vertical="top" wrapText="1"/>
      <protection/>
    </xf>
    <xf numFmtId="0" fontId="64" fillId="21" borderId="0" xfId="0" applyFont="1" applyFill="1" applyBorder="1" applyAlignment="1">
      <alignment horizontal="left"/>
    </xf>
    <xf numFmtId="0" fontId="64" fillId="21" borderId="0" xfId="0" applyFont="1" applyFill="1" applyAlignment="1">
      <alignment horizontal="left"/>
    </xf>
    <xf numFmtId="190" fontId="64" fillId="21" borderId="0" xfId="597" applyNumberFormat="1" applyFont="1" applyFill="1" applyBorder="1" applyAlignment="1">
      <alignment horizontal="left"/>
      <protection/>
    </xf>
    <xf numFmtId="0" fontId="64" fillId="21" borderId="5" xfId="0" applyFont="1" applyFill="1" applyBorder="1" applyAlignment="1">
      <alignment horizontal="left"/>
    </xf>
    <xf numFmtId="190" fontId="64" fillId="21" borderId="5" xfId="0" applyNumberFormat="1" applyFont="1" applyFill="1" applyBorder="1" applyAlignment="1">
      <alignment horizontal="left"/>
    </xf>
    <xf numFmtId="190" fontId="64" fillId="21" borderId="0" xfId="0" applyNumberFormat="1" applyFont="1" applyFill="1" applyBorder="1" applyAlignment="1">
      <alignment horizontal="left"/>
    </xf>
    <xf numFmtId="0" fontId="62" fillId="21" borderId="26" xfId="0" applyFont="1" applyFill="1" applyBorder="1" applyAlignment="1">
      <alignment horizontal="left"/>
    </xf>
    <xf numFmtId="0" fontId="62" fillId="21" borderId="3" xfId="0" applyFont="1" applyFill="1" applyBorder="1" applyAlignment="1">
      <alignment horizontal="left"/>
    </xf>
    <xf numFmtId="190" fontId="62" fillId="21" borderId="27" xfId="0" applyNumberFormat="1" applyFont="1" applyFill="1" applyBorder="1" applyAlignment="1">
      <alignment horizontal="left"/>
    </xf>
    <xf numFmtId="0" fontId="63" fillId="19" borderId="0" xfId="597" applyFont="1" applyFill="1" applyBorder="1" applyAlignment="1">
      <alignment horizontal="left"/>
      <protection/>
    </xf>
    <xf numFmtId="0" fontId="63" fillId="19" borderId="0" xfId="597" applyFont="1" applyFill="1" applyBorder="1" applyAlignment="1">
      <alignment horizontal="center"/>
      <protection/>
    </xf>
    <xf numFmtId="0" fontId="71" fillId="0" borderId="0" xfId="597" applyFont="1" applyFill="1" applyBorder="1" applyAlignment="1">
      <alignment horizontal="left"/>
      <protection/>
    </xf>
    <xf numFmtId="0" fontId="71" fillId="0" borderId="0" xfId="597" applyFont="1" applyFill="1" applyBorder="1" applyAlignment="1">
      <alignment horizontal="center"/>
      <protection/>
    </xf>
    <xf numFmtId="0" fontId="64" fillId="0" borderId="0" xfId="597" applyFont="1" applyFill="1" applyBorder="1" applyAlignment="1">
      <alignment horizontal="left"/>
      <protection/>
    </xf>
    <xf numFmtId="0" fontId="64" fillId="0" borderId="0" xfId="597" applyFont="1" applyFill="1" applyBorder="1" applyAlignment="1">
      <alignment horizontal="center"/>
      <protection/>
    </xf>
    <xf numFmtId="0" fontId="66" fillId="21" borderId="0" xfId="597" applyFont="1" applyFill="1" applyBorder="1" applyAlignment="1">
      <alignment horizontal="left"/>
      <protection/>
    </xf>
    <xf numFmtId="0" fontId="72" fillId="21" borderId="0" xfId="597" applyFont="1" applyFill="1" applyBorder="1" applyAlignment="1">
      <alignment horizontal="center"/>
      <protection/>
    </xf>
    <xf numFmtId="0" fontId="72" fillId="21" borderId="0" xfId="597" applyFont="1" applyFill="1" applyBorder="1" applyAlignment="1">
      <alignment horizontal="left"/>
      <protection/>
    </xf>
    <xf numFmtId="0" fontId="64" fillId="21" borderId="0" xfId="597" applyFont="1" applyFill="1" applyBorder="1" applyAlignment="1">
      <alignment horizontal="left"/>
      <protection/>
    </xf>
    <xf numFmtId="190" fontId="66" fillId="21" borderId="0" xfId="597" applyNumberFormat="1" applyFont="1" applyFill="1" applyBorder="1" applyAlignment="1">
      <alignment horizontal="right"/>
      <protection/>
    </xf>
    <xf numFmtId="0" fontId="67" fillId="21" borderId="0" xfId="597" applyFont="1" applyFill="1" applyBorder="1" applyAlignment="1">
      <alignment horizontal="left"/>
      <protection/>
    </xf>
    <xf numFmtId="0" fontId="71" fillId="21" borderId="0" xfId="597" applyFont="1" applyFill="1" applyBorder="1" applyAlignment="1">
      <alignment horizontal="center"/>
      <protection/>
    </xf>
    <xf numFmtId="0" fontId="71" fillId="21" borderId="0" xfId="597" applyFont="1" applyFill="1" applyBorder="1" applyAlignment="1">
      <alignment horizontal="left"/>
      <protection/>
    </xf>
    <xf numFmtId="190" fontId="67" fillId="21" borderId="0" xfId="597" applyNumberFormat="1" applyFont="1" applyFill="1" applyBorder="1" applyAlignment="1">
      <alignment horizontal="right"/>
      <protection/>
    </xf>
    <xf numFmtId="0" fontId="64" fillId="0" borderId="1" xfId="597" applyFont="1" applyFill="1" applyBorder="1" applyAlignment="1">
      <alignment horizontal="center"/>
      <protection/>
    </xf>
    <xf numFmtId="0" fontId="64" fillId="0" borderId="1" xfId="682" applyFont="1" applyFill="1" applyBorder="1" applyAlignment="1">
      <alignment horizontal="left"/>
      <protection/>
    </xf>
    <xf numFmtId="0" fontId="64" fillId="0" borderId="1" xfId="682" applyFont="1" applyFill="1" applyBorder="1" applyAlignment="1">
      <alignment horizontal="left" wrapText="1"/>
      <protection/>
    </xf>
    <xf numFmtId="0" fontId="64" fillId="0" borderId="1" xfId="682" applyFont="1" applyFill="1" applyBorder="1" applyAlignment="1">
      <alignment horizontal="center"/>
      <protection/>
    </xf>
    <xf numFmtId="0" fontId="64" fillId="0" borderId="1" xfId="597" applyFont="1" applyFill="1" applyBorder="1" applyAlignment="1">
      <alignment horizontal="left" wrapText="1"/>
      <protection/>
    </xf>
    <xf numFmtId="0" fontId="64" fillId="0" borderId="1" xfId="597" applyFont="1" applyFill="1" applyBorder="1" applyAlignment="1">
      <alignment horizontal="center" wrapText="1"/>
      <protection/>
    </xf>
    <xf numFmtId="0" fontId="69" fillId="0" borderId="1" xfId="597" applyNumberFormat="1" applyFont="1" applyFill="1" applyBorder="1" applyAlignment="1">
      <alignment horizontal="center"/>
      <protection/>
    </xf>
    <xf numFmtId="0" fontId="64" fillId="0" borderId="0" xfId="597" applyFont="1" applyFill="1" applyBorder="1" applyAlignment="1">
      <alignment horizontal="left" wrapText="1"/>
      <protection/>
    </xf>
    <xf numFmtId="165" fontId="64" fillId="0" borderId="0" xfId="597" applyNumberFormat="1" applyFont="1" applyFill="1" applyBorder="1" applyAlignment="1">
      <alignment/>
      <protection/>
    </xf>
    <xf numFmtId="3" fontId="64" fillId="0" borderId="1" xfId="0" applyNumberFormat="1" applyFont="1" applyFill="1" applyBorder="1" applyAlignment="1">
      <alignment horizontal="center"/>
    </xf>
    <xf numFmtId="0" fontId="65" fillId="0" borderId="0" xfId="597" applyFont="1" applyFill="1" applyBorder="1" applyAlignment="1">
      <alignment horizontal="left"/>
      <protection/>
    </xf>
    <xf numFmtId="0" fontId="64" fillId="0" borderId="1" xfId="597" applyFont="1" applyFill="1" applyBorder="1" applyAlignment="1">
      <alignment/>
      <protection/>
    </xf>
    <xf numFmtId="0" fontId="64" fillId="0" borderId="0" xfId="0" applyFont="1" applyFill="1" applyBorder="1" applyAlignment="1">
      <alignment horizontal="center" wrapText="1"/>
    </xf>
    <xf numFmtId="165" fontId="64" fillId="0" borderId="0" xfId="0" applyNumberFormat="1" applyFont="1" applyFill="1" applyBorder="1" applyAlignment="1">
      <alignment/>
    </xf>
    <xf numFmtId="0" fontId="64" fillId="0" borderId="0" xfId="681" applyFont="1">
      <alignment/>
      <protection/>
    </xf>
    <xf numFmtId="0" fontId="65" fillId="0" borderId="0" xfId="597" applyFont="1" applyFill="1" applyBorder="1" applyAlignment="1">
      <alignment horizontal="left" wrapText="1"/>
      <protection/>
    </xf>
    <xf numFmtId="0" fontId="60" fillId="33" borderId="0" xfId="0" applyFont="1" applyFill="1" applyBorder="1" applyAlignment="1">
      <alignment horizontal="center"/>
    </xf>
    <xf numFmtId="0" fontId="60" fillId="0" borderId="0" xfId="0" applyFont="1" applyFill="1" applyBorder="1" applyAlignment="1">
      <alignment horizontal="left"/>
    </xf>
    <xf numFmtId="0" fontId="60" fillId="0" borderId="0" xfId="0" applyFont="1" applyFill="1" applyBorder="1" applyAlignment="1">
      <alignment horizontal="center"/>
    </xf>
    <xf numFmtId="0" fontId="61" fillId="0" borderId="0" xfId="0" applyFont="1" applyAlignment="1">
      <alignment/>
    </xf>
    <xf numFmtId="0" fontId="61" fillId="0" borderId="0" xfId="597" applyFont="1" applyFill="1" applyBorder="1" applyAlignment="1">
      <alignment horizontal="left"/>
      <protection/>
    </xf>
    <xf numFmtId="0" fontId="61" fillId="0" borderId="0" xfId="597" applyFont="1" applyFill="1" applyBorder="1" applyAlignment="1">
      <alignment horizontal="center"/>
      <protection/>
    </xf>
    <xf numFmtId="0" fontId="61" fillId="0" borderId="0" xfId="681" applyFont="1">
      <alignment/>
      <protection/>
    </xf>
    <xf numFmtId="0" fontId="61" fillId="0" borderId="0" xfId="0" applyFont="1" applyFill="1" applyAlignment="1">
      <alignment/>
    </xf>
    <xf numFmtId="1" fontId="64" fillId="0" borderId="1" xfId="682" applyNumberFormat="1" applyFont="1" applyFill="1" applyBorder="1" applyAlignment="1">
      <alignment horizontal="center"/>
      <protection/>
    </xf>
    <xf numFmtId="1" fontId="64" fillId="0" borderId="1" xfId="597" applyNumberFormat="1" applyFont="1" applyFill="1" applyBorder="1" applyAlignment="1">
      <alignment horizontal="center"/>
      <protection/>
    </xf>
    <xf numFmtId="1" fontId="64" fillId="0" borderId="1" xfId="685" applyNumberFormat="1" applyFont="1" applyFill="1" applyBorder="1" applyAlignment="1">
      <alignment horizontal="center"/>
      <protection/>
    </xf>
    <xf numFmtId="165" fontId="64" fillId="0" borderId="1" xfId="682" applyNumberFormat="1" applyFont="1" applyFill="1" applyBorder="1" applyAlignment="1">
      <alignment/>
      <protection/>
    </xf>
    <xf numFmtId="0" fontId="64" fillId="0" borderId="1" xfId="682" applyFont="1" applyFill="1" applyBorder="1" applyAlignment="1">
      <alignment/>
      <protection/>
    </xf>
    <xf numFmtId="0" fontId="64" fillId="0" borderId="1" xfId="0" applyFont="1" applyBorder="1" applyAlignment="1">
      <alignment/>
    </xf>
    <xf numFmtId="0" fontId="64" fillId="0" borderId="0" xfId="0" applyFont="1" applyBorder="1" applyAlignment="1">
      <alignment/>
    </xf>
    <xf numFmtId="0" fontId="64" fillId="0" borderId="0" xfId="691" applyFont="1" applyFill="1" applyBorder="1" applyAlignment="1">
      <alignment wrapText="1"/>
      <protection/>
    </xf>
    <xf numFmtId="0" fontId="59" fillId="0" borderId="0" xfId="0" applyFont="1" applyFill="1" applyBorder="1" applyAlignment="1">
      <alignment/>
    </xf>
    <xf numFmtId="0" fontId="59" fillId="0" borderId="0" xfId="0" applyFont="1" applyFill="1" applyBorder="1" applyAlignment="1">
      <alignment horizontal="center"/>
    </xf>
    <xf numFmtId="0" fontId="64" fillId="0" borderId="1" xfId="0" applyFont="1" applyBorder="1" applyAlignment="1">
      <alignment horizontal="justify" wrapText="1"/>
    </xf>
    <xf numFmtId="0" fontId="73" fillId="0" borderId="0" xfId="0" applyFont="1" applyFill="1" applyAlignment="1">
      <alignment/>
    </xf>
    <xf numFmtId="0" fontId="64" fillId="0" borderId="0" xfId="0" applyFont="1" applyFill="1" applyBorder="1" applyAlignment="1">
      <alignment/>
    </xf>
    <xf numFmtId="0" fontId="64" fillId="0" borderId="1" xfId="715" applyNumberFormat="1" applyFont="1" applyBorder="1" applyAlignment="1">
      <alignment horizontal="center"/>
      <protection/>
    </xf>
    <xf numFmtId="166" fontId="64" fillId="0" borderId="1" xfId="656" applyNumberFormat="1" applyFont="1" applyFill="1" applyBorder="1" applyAlignment="1">
      <alignment/>
      <protection/>
    </xf>
    <xf numFmtId="0" fontId="62" fillId="33" borderId="0" xfId="0" applyFont="1" applyFill="1" applyBorder="1" applyAlignment="1">
      <alignment/>
    </xf>
    <xf numFmtId="0" fontId="62" fillId="33" borderId="0" xfId="0" applyFont="1" applyFill="1" applyBorder="1" applyAlignment="1">
      <alignment horizontal="center"/>
    </xf>
    <xf numFmtId="0" fontId="63" fillId="33" borderId="0" xfId="0" applyFont="1" applyFill="1" applyBorder="1" applyAlignment="1">
      <alignment horizontal="left"/>
    </xf>
    <xf numFmtId="0" fontId="63" fillId="0" borderId="0" xfId="0" applyFont="1" applyFill="1" applyBorder="1" applyAlignment="1">
      <alignment horizontal="center"/>
    </xf>
    <xf numFmtId="0" fontId="64" fillId="0" borderId="0" xfId="0" applyFont="1" applyFill="1" applyBorder="1" applyAlignment="1">
      <alignment horizontal="center"/>
    </xf>
    <xf numFmtId="0" fontId="64" fillId="0" borderId="0" xfId="0" applyFont="1" applyBorder="1" applyAlignment="1">
      <alignment horizontal="center"/>
    </xf>
    <xf numFmtId="0" fontId="64" fillId="0" borderId="0" xfId="0" applyFont="1" applyBorder="1" applyAlignment="1">
      <alignment horizontal="left"/>
    </xf>
    <xf numFmtId="0" fontId="63" fillId="33" borderId="0" xfId="0" applyFont="1" applyFill="1" applyBorder="1" applyAlignment="1">
      <alignment horizontal="center"/>
    </xf>
    <xf numFmtId="0" fontId="64" fillId="0" borderId="0" xfId="0" applyFont="1" applyBorder="1" applyAlignment="1">
      <alignment/>
    </xf>
    <xf numFmtId="0" fontId="62" fillId="0" borderId="0" xfId="0" applyFont="1" applyFill="1" applyBorder="1" applyAlignment="1">
      <alignment horizontal="center"/>
    </xf>
    <xf numFmtId="0" fontId="62" fillId="0" borderId="0" xfId="0" applyFont="1" applyFill="1" applyBorder="1" applyAlignment="1">
      <alignment horizontal="left"/>
    </xf>
    <xf numFmtId="0" fontId="64" fillId="0" borderId="0" xfId="0" applyFont="1" applyFill="1" applyBorder="1" applyAlignment="1">
      <alignment horizontal="left"/>
    </xf>
    <xf numFmtId="0" fontId="64" fillId="33" borderId="0" xfId="0" applyFont="1" applyFill="1" applyBorder="1" applyAlignment="1">
      <alignment horizontal="center"/>
    </xf>
    <xf numFmtId="0" fontId="63" fillId="19" borderId="0" xfId="0" applyFont="1" applyFill="1" applyBorder="1" applyAlignment="1">
      <alignment horizontal="left"/>
    </xf>
    <xf numFmtId="0" fontId="63" fillId="19" borderId="0" xfId="0" applyFont="1" applyFill="1" applyBorder="1" applyAlignment="1">
      <alignment horizontal="center"/>
    </xf>
    <xf numFmtId="0" fontId="64" fillId="19" borderId="0" xfId="0" applyFont="1" applyFill="1" applyBorder="1" applyAlignment="1">
      <alignment horizontal="center"/>
    </xf>
    <xf numFmtId="0" fontId="62" fillId="0" borderId="0" xfId="0" applyFont="1" applyBorder="1" applyAlignment="1">
      <alignment horizontal="center"/>
    </xf>
    <xf numFmtId="0" fontId="64" fillId="0" borderId="0" xfId="0" applyFont="1" applyBorder="1" applyAlignment="1">
      <alignment wrapText="1"/>
    </xf>
    <xf numFmtId="49" fontId="64" fillId="0" borderId="0" xfId="0" applyNumberFormat="1" applyFont="1" applyBorder="1" applyAlignment="1">
      <alignment horizontal="center"/>
    </xf>
    <xf numFmtId="164" fontId="64" fillId="0" borderId="0" xfId="0" applyNumberFormat="1" applyFont="1" applyBorder="1" applyAlignment="1">
      <alignment horizontal="right"/>
    </xf>
    <xf numFmtId="0" fontId="64" fillId="0" borderId="0" xfId="0" applyFont="1" applyFill="1" applyBorder="1" applyAlignment="1">
      <alignment wrapText="1"/>
    </xf>
    <xf numFmtId="49" fontId="64" fillId="0" borderId="0" xfId="0" applyNumberFormat="1" applyFont="1" applyFill="1" applyBorder="1" applyAlignment="1">
      <alignment horizontal="center"/>
    </xf>
    <xf numFmtId="164" fontId="64" fillId="0" borderId="0" xfId="0" applyNumberFormat="1" applyFont="1" applyFill="1" applyBorder="1" applyAlignment="1">
      <alignment horizontal="right"/>
    </xf>
    <xf numFmtId="0" fontId="62" fillId="0" borderId="0" xfId="0" applyFont="1" applyFill="1" applyBorder="1" applyAlignment="1">
      <alignment/>
    </xf>
    <xf numFmtId="0" fontId="64" fillId="0" borderId="1" xfId="0" applyFont="1" applyBorder="1" applyAlignment="1">
      <alignment horizontal="left"/>
    </xf>
    <xf numFmtId="0" fontId="64" fillId="0" borderId="1" xfId="0" applyFont="1" applyBorder="1" applyAlignment="1">
      <alignment wrapText="1"/>
    </xf>
    <xf numFmtId="0" fontId="64" fillId="0" borderId="1" xfId="0" applyFont="1" applyBorder="1" applyAlignment="1">
      <alignment horizontal="center"/>
    </xf>
    <xf numFmtId="49" fontId="64" fillId="0" borderId="1" xfId="0" applyNumberFormat="1" applyFont="1" applyBorder="1" applyAlignment="1">
      <alignment horizontal="right"/>
    </xf>
    <xf numFmtId="165" fontId="64" fillId="0" borderId="1" xfId="0" applyNumberFormat="1" applyFont="1" applyBorder="1" applyAlignment="1">
      <alignment horizontal="right"/>
    </xf>
    <xf numFmtId="0" fontId="64" fillId="0" borderId="28" xfId="0" applyFont="1" applyBorder="1" applyAlignment="1">
      <alignment horizontal="center"/>
    </xf>
    <xf numFmtId="0" fontId="64" fillId="0" borderId="28" xfId="0" applyFont="1" applyBorder="1" applyAlignment="1">
      <alignment horizontal="left"/>
    </xf>
    <xf numFmtId="0" fontId="64" fillId="0" borderId="28" xfId="0" applyFont="1" applyBorder="1" applyAlignment="1">
      <alignment wrapText="1"/>
    </xf>
    <xf numFmtId="49" fontId="64" fillId="0" borderId="28" xfId="0" applyNumberFormat="1" applyFont="1" applyBorder="1" applyAlignment="1">
      <alignment horizontal="right"/>
    </xf>
    <xf numFmtId="165" fontId="64" fillId="0" borderId="28" xfId="0" applyNumberFormat="1" applyFont="1" applyBorder="1" applyAlignment="1">
      <alignment horizontal="right"/>
    </xf>
    <xf numFmtId="0" fontId="64" fillId="0" borderId="29" xfId="0" applyFont="1" applyBorder="1" applyAlignment="1">
      <alignment horizontal="center"/>
    </xf>
    <xf numFmtId="0" fontId="64" fillId="0" borderId="29" xfId="0" applyFont="1" applyBorder="1" applyAlignment="1">
      <alignment horizontal="left"/>
    </xf>
    <xf numFmtId="0" fontId="64" fillId="0" borderId="29" xfId="0" applyFont="1" applyBorder="1" applyAlignment="1">
      <alignment wrapText="1"/>
    </xf>
    <xf numFmtId="49" fontId="64" fillId="0" borderId="29" xfId="0" applyNumberFormat="1" applyFont="1" applyBorder="1" applyAlignment="1">
      <alignment horizontal="right"/>
    </xf>
    <xf numFmtId="165" fontId="64" fillId="0" borderId="29" xfId="0" applyNumberFormat="1" applyFont="1" applyBorder="1" applyAlignment="1">
      <alignment horizontal="right"/>
    </xf>
    <xf numFmtId="9" fontId="64" fillId="0" borderId="1" xfId="0" applyNumberFormat="1" applyFont="1" applyBorder="1" applyAlignment="1">
      <alignment horizontal="right"/>
    </xf>
    <xf numFmtId="0" fontId="63" fillId="0" borderId="0" xfId="0" applyFont="1" applyFill="1" applyBorder="1" applyAlignment="1">
      <alignment horizontal="left"/>
    </xf>
    <xf numFmtId="0" fontId="64" fillId="0" borderId="0" xfId="0" applyFont="1" applyFill="1" applyBorder="1" applyAlignment="1">
      <alignment horizontal="left" wrapText="1"/>
    </xf>
    <xf numFmtId="0" fontId="64" fillId="0" borderId="1" xfId="715" applyNumberFormat="1" applyFont="1" applyBorder="1" applyAlignment="1">
      <alignment horizontal="center"/>
      <protection/>
    </xf>
    <xf numFmtId="0" fontId="64" fillId="0" borderId="1" xfId="715" applyNumberFormat="1" applyFont="1" applyFill="1" applyBorder="1" applyAlignment="1">
      <alignment horizontal="center"/>
      <protection/>
    </xf>
    <xf numFmtId="165" fontId="64" fillId="0" borderId="1" xfId="0" applyNumberFormat="1" applyFont="1" applyFill="1" applyBorder="1" applyAlignment="1">
      <alignment horizontal="right"/>
    </xf>
    <xf numFmtId="0" fontId="69" fillId="0" borderId="1" xfId="0" applyNumberFormat="1" applyFont="1" applyFill="1" applyBorder="1" applyAlignment="1">
      <alignment horizontal="center"/>
    </xf>
    <xf numFmtId="1" fontId="64" fillId="0" borderId="1" xfId="0" applyNumberFormat="1" applyFont="1" applyFill="1" applyBorder="1" applyAlignment="1">
      <alignment horizontal="left"/>
    </xf>
    <xf numFmtId="0" fontId="64" fillId="0" borderId="1" xfId="768" applyFont="1" applyFill="1" applyBorder="1" applyAlignment="1">
      <alignment horizontal="left" wrapText="1"/>
      <protection/>
    </xf>
    <xf numFmtId="165" fontId="64" fillId="0" borderId="1" xfId="0" applyNumberFormat="1" applyFont="1" applyFill="1" applyBorder="1" applyAlignment="1">
      <alignment horizontal="center"/>
    </xf>
    <xf numFmtId="1" fontId="62" fillId="0" borderId="0" xfId="0" applyNumberFormat="1" applyFont="1" applyFill="1" applyBorder="1" applyAlignment="1">
      <alignment horizontal="center"/>
    </xf>
    <xf numFmtId="0" fontId="64" fillId="25" borderId="1" xfId="0" applyFont="1" applyFill="1" applyBorder="1" applyAlignment="1">
      <alignment horizontal="center"/>
    </xf>
    <xf numFmtId="0" fontId="64" fillId="25" borderId="1" xfId="0" applyFont="1" applyFill="1" applyBorder="1" applyAlignment="1">
      <alignment wrapText="1"/>
    </xf>
    <xf numFmtId="165" fontId="64" fillId="25" borderId="1" xfId="0" applyNumberFormat="1" applyFont="1" applyFill="1" applyBorder="1" applyAlignment="1">
      <alignment/>
    </xf>
    <xf numFmtId="0" fontId="64" fillId="0" borderId="1" xfId="0" applyFont="1" applyFill="1" applyBorder="1" applyAlignment="1">
      <alignment wrapText="1"/>
    </xf>
    <xf numFmtId="0" fontId="63" fillId="0" borderId="0" xfId="0" applyFont="1" applyFill="1" applyBorder="1" applyAlignment="1">
      <alignment horizontal="left" wrapText="1"/>
    </xf>
    <xf numFmtId="0" fontId="64" fillId="0" borderId="0" xfId="0" applyFont="1" applyAlignment="1">
      <alignment/>
    </xf>
    <xf numFmtId="0" fontId="62" fillId="33" borderId="0" xfId="0" applyFont="1" applyFill="1" applyBorder="1" applyAlignment="1">
      <alignment horizontal="left"/>
    </xf>
    <xf numFmtId="0" fontId="73" fillId="0" borderId="0" xfId="0" applyFont="1" applyFill="1" applyBorder="1" applyAlignment="1">
      <alignment horizontal="left"/>
    </xf>
    <xf numFmtId="0" fontId="73" fillId="0" borderId="0" xfId="0" applyFont="1" applyFill="1" applyBorder="1" applyAlignment="1">
      <alignment horizontal="left"/>
    </xf>
    <xf numFmtId="0" fontId="73" fillId="0" borderId="0" xfId="0" applyFont="1" applyAlignment="1">
      <alignment/>
    </xf>
    <xf numFmtId="0" fontId="64" fillId="0" borderId="0" xfId="0" applyFont="1" applyFill="1" applyAlignment="1">
      <alignment/>
    </xf>
    <xf numFmtId="49" fontId="64" fillId="0" borderId="1" xfId="715" applyNumberFormat="1" applyFont="1" applyFill="1" applyBorder="1" applyAlignment="1">
      <alignment horizontal="center" shrinkToFit="1"/>
      <protection/>
    </xf>
    <xf numFmtId="164" fontId="62" fillId="0" borderId="0" xfId="0" applyNumberFormat="1" applyFont="1" applyFill="1" applyBorder="1" applyAlignment="1">
      <alignment horizontal="right"/>
    </xf>
    <xf numFmtId="0" fontId="66" fillId="34" borderId="0" xfId="0" applyFont="1" applyFill="1" applyBorder="1" applyAlignment="1">
      <alignment horizontal="left"/>
    </xf>
    <xf numFmtId="0" fontId="66" fillId="34" borderId="0" xfId="0" applyFont="1" applyFill="1" applyBorder="1" applyAlignment="1">
      <alignment horizontal="center"/>
    </xf>
    <xf numFmtId="0" fontId="67" fillId="34" borderId="26" xfId="0" applyFont="1" applyFill="1" applyBorder="1" applyAlignment="1">
      <alignment horizontal="left"/>
    </xf>
    <xf numFmtId="0" fontId="66" fillId="34" borderId="3" xfId="0" applyFont="1" applyFill="1" applyBorder="1" applyAlignment="1">
      <alignment horizontal="center"/>
    </xf>
    <xf numFmtId="0" fontId="64" fillId="0" borderId="1" xfId="699" applyFont="1" applyFill="1" applyBorder="1" applyAlignment="1">
      <alignment horizontal="left"/>
      <protection/>
    </xf>
    <xf numFmtId="0" fontId="64" fillId="0" borderId="1" xfId="699" applyFont="1" applyFill="1" applyBorder="1" applyAlignment="1">
      <alignment wrapText="1"/>
      <protection/>
    </xf>
    <xf numFmtId="49" fontId="64" fillId="0" borderId="1" xfId="699" applyNumberFormat="1" applyFont="1" applyFill="1" applyBorder="1" applyAlignment="1">
      <alignment horizontal="right"/>
      <protection/>
    </xf>
    <xf numFmtId="0" fontId="64" fillId="0" borderId="1" xfId="699" applyFont="1" applyFill="1" applyBorder="1" applyAlignment="1">
      <alignment horizontal="center"/>
      <protection/>
    </xf>
    <xf numFmtId="0" fontId="64" fillId="0" borderId="1" xfId="0" applyFont="1" applyFill="1" applyBorder="1" applyAlignment="1">
      <alignment horizontal="justify"/>
    </xf>
    <xf numFmtId="164" fontId="62" fillId="0" borderId="0" xfId="0" applyNumberFormat="1" applyFont="1" applyFill="1" applyBorder="1" applyAlignment="1">
      <alignment horizontal="right"/>
    </xf>
    <xf numFmtId="0" fontId="66" fillId="34" borderId="0" xfId="0" applyFont="1" applyFill="1" applyBorder="1" applyAlignment="1">
      <alignment horizontal="left"/>
    </xf>
    <xf numFmtId="0" fontId="66" fillId="34" borderId="0" xfId="0" applyFont="1" applyFill="1" applyBorder="1" applyAlignment="1">
      <alignment horizontal="center"/>
    </xf>
    <xf numFmtId="164" fontId="66" fillId="34" borderId="0" xfId="0" applyNumberFormat="1" applyFont="1" applyFill="1" applyBorder="1" applyAlignment="1">
      <alignment horizontal="left"/>
    </xf>
    <xf numFmtId="0" fontId="67" fillId="34" borderId="26" xfId="0" applyFont="1" applyFill="1" applyBorder="1" applyAlignment="1">
      <alignment horizontal="left"/>
    </xf>
    <xf numFmtId="0" fontId="66" fillId="34" borderId="3" xfId="0" applyFont="1" applyFill="1" applyBorder="1" applyAlignment="1">
      <alignment horizontal="center"/>
    </xf>
    <xf numFmtId="164" fontId="67" fillId="34" borderId="27" xfId="0" applyNumberFormat="1" applyFont="1" applyFill="1" applyBorder="1" applyAlignment="1">
      <alignment horizontal="left"/>
    </xf>
    <xf numFmtId="0" fontId="74" fillId="33" borderId="0" xfId="0" applyFont="1" applyFill="1" applyBorder="1" applyAlignment="1">
      <alignment horizontal="left"/>
    </xf>
    <xf numFmtId="0" fontId="74" fillId="33" borderId="0" xfId="0" applyFont="1" applyFill="1" applyBorder="1" applyAlignment="1">
      <alignment horizontal="center"/>
    </xf>
    <xf numFmtId="0" fontId="74" fillId="33" borderId="0" xfId="0" applyFont="1" applyFill="1" applyBorder="1" applyAlignment="1">
      <alignment/>
    </xf>
    <xf numFmtId="0" fontId="74" fillId="33" borderId="0" xfId="0" applyFont="1" applyFill="1" applyBorder="1" applyAlignment="1">
      <alignment horizontal="left"/>
    </xf>
    <xf numFmtId="0" fontId="74" fillId="33" borderId="0" xfId="0" applyFont="1" applyFill="1" applyBorder="1" applyAlignment="1">
      <alignment horizontal="center"/>
    </xf>
    <xf numFmtId="0" fontId="74" fillId="33" borderId="0" xfId="0" applyFont="1" applyFill="1" applyBorder="1" applyAlignment="1">
      <alignment/>
    </xf>
    <xf numFmtId="0" fontId="69" fillId="0" borderId="1" xfId="597" applyFont="1" applyFill="1" applyBorder="1" applyAlignment="1">
      <alignment horizontal="center"/>
      <protection/>
    </xf>
    <xf numFmtId="0" fontId="69" fillId="0" borderId="1" xfId="597" applyFont="1" applyFill="1" applyBorder="1" applyAlignment="1">
      <alignment horizontal="left"/>
      <protection/>
    </xf>
    <xf numFmtId="0" fontId="69" fillId="0" borderId="1" xfId="0" applyFont="1" applyFill="1" applyBorder="1" applyAlignment="1">
      <alignment wrapText="1"/>
    </xf>
    <xf numFmtId="0" fontId="69" fillId="0" borderId="1" xfId="597" applyNumberFormat="1" applyFont="1" applyFill="1" applyBorder="1" applyAlignment="1">
      <alignment horizontal="center"/>
      <protection/>
    </xf>
    <xf numFmtId="1" fontId="69" fillId="0" borderId="1" xfId="597" applyNumberFormat="1" applyFont="1" applyFill="1" applyBorder="1" applyAlignment="1">
      <alignment horizontal="center"/>
      <protection/>
    </xf>
    <xf numFmtId="165" fontId="69" fillId="0" borderId="1" xfId="682" applyNumberFormat="1" applyFont="1" applyFill="1" applyBorder="1" applyAlignment="1">
      <alignment/>
      <protection/>
    </xf>
    <xf numFmtId="0" fontId="69" fillId="0" borderId="1" xfId="597" applyFont="1" applyFill="1" applyBorder="1" applyAlignment="1">
      <alignment horizontal="left" wrapText="1"/>
      <protection/>
    </xf>
    <xf numFmtId="1" fontId="69" fillId="0" borderId="1" xfId="0" applyNumberFormat="1" applyFont="1" applyFill="1" applyBorder="1" applyAlignment="1">
      <alignment horizontal="center"/>
    </xf>
    <xf numFmtId="0" fontId="69" fillId="0" borderId="1" xfId="0" applyFont="1" applyFill="1" applyBorder="1" applyAlignment="1">
      <alignment horizontal="left" wrapText="1"/>
    </xf>
    <xf numFmtId="0" fontId="69" fillId="0" borderId="1" xfId="0" applyFont="1" applyFill="1" applyBorder="1" applyAlignment="1">
      <alignment horizontal="center"/>
    </xf>
    <xf numFmtId="0" fontId="69" fillId="0" borderId="1" xfId="682" applyFont="1" applyFill="1" applyBorder="1" applyAlignment="1">
      <alignment horizontal="left"/>
      <protection/>
    </xf>
    <xf numFmtId="0" fontId="69" fillId="0" borderId="1" xfId="597" applyFont="1" applyFill="1" applyBorder="1" applyAlignment="1">
      <alignment horizontal="center" wrapText="1"/>
      <protection/>
    </xf>
    <xf numFmtId="0" fontId="69" fillId="0" borderId="1" xfId="597" applyFont="1" applyBorder="1" applyAlignment="1">
      <alignment horizontal="center"/>
      <protection/>
    </xf>
    <xf numFmtId="0" fontId="69" fillId="0" borderId="1" xfId="597" applyFont="1" applyFill="1" applyBorder="1" applyAlignment="1">
      <alignment/>
      <protection/>
    </xf>
    <xf numFmtId="0" fontId="69" fillId="0" borderId="1" xfId="0" applyFont="1" applyFill="1" applyBorder="1" applyAlignment="1">
      <alignment/>
    </xf>
    <xf numFmtId="0" fontId="69" fillId="0" borderId="1" xfId="682" applyFont="1" applyFill="1" applyBorder="1" applyAlignment="1">
      <alignment/>
      <protection/>
    </xf>
    <xf numFmtId="1" fontId="69" fillId="0" borderId="1" xfId="685" applyNumberFormat="1" applyFont="1" applyFill="1" applyBorder="1" applyAlignment="1">
      <alignment horizontal="center"/>
      <protection/>
    </xf>
    <xf numFmtId="0" fontId="69" fillId="0" borderId="1" xfId="691" applyFont="1" applyFill="1" applyBorder="1" applyAlignment="1">
      <alignment horizontal="left"/>
      <protection/>
    </xf>
    <xf numFmtId="0" fontId="69" fillId="0" borderId="1" xfId="691" applyFont="1" applyFill="1" applyBorder="1" applyAlignment="1">
      <alignment wrapText="1"/>
      <protection/>
    </xf>
    <xf numFmtId="0" fontId="69" fillId="0" borderId="1" xfId="682" applyFont="1" applyFill="1" applyBorder="1" applyAlignment="1">
      <alignment horizontal="center"/>
      <protection/>
    </xf>
    <xf numFmtId="0" fontId="69" fillId="0" borderId="1" xfId="682" applyFont="1" applyFill="1" applyBorder="1" applyAlignment="1">
      <alignment horizontal="left" wrapText="1"/>
      <protection/>
    </xf>
    <xf numFmtId="165" fontId="64" fillId="0" borderId="1" xfId="597" applyNumberFormat="1" applyFont="1" applyFill="1" applyBorder="1" applyAlignment="1">
      <alignment/>
      <protection/>
    </xf>
    <xf numFmtId="192" fontId="64" fillId="0" borderId="1" xfId="597" applyNumberFormat="1" applyFont="1" applyFill="1" applyBorder="1" applyAlignment="1">
      <alignment horizontal="right"/>
      <protection/>
    </xf>
    <xf numFmtId="0" fontId="64" fillId="0" borderId="1" xfId="597" applyFont="1" applyFill="1" applyBorder="1" applyAlignment="1">
      <alignment wrapText="1"/>
      <protection/>
    </xf>
    <xf numFmtId="49" fontId="64" fillId="0" borderId="1" xfId="715" applyNumberFormat="1" applyFont="1" applyBorder="1" applyAlignment="1">
      <alignment horizontal="center"/>
      <protection/>
    </xf>
    <xf numFmtId="164" fontId="64" fillId="0" borderId="1" xfId="0" applyNumberFormat="1" applyFont="1" applyFill="1" applyBorder="1" applyAlignment="1">
      <alignment horizontal="right"/>
    </xf>
    <xf numFmtId="164" fontId="64" fillId="0" borderId="1" xfId="0" applyNumberFormat="1" applyFont="1" applyFill="1" applyBorder="1" applyAlignment="1">
      <alignment/>
    </xf>
    <xf numFmtId="164" fontId="64" fillId="0" borderId="1" xfId="685" applyNumberFormat="1" applyFont="1" applyFill="1" applyBorder="1" applyAlignment="1">
      <alignment horizontal="right"/>
      <protection/>
    </xf>
    <xf numFmtId="164" fontId="64" fillId="33" borderId="0" xfId="0" applyNumberFormat="1" applyFont="1" applyFill="1" applyBorder="1" applyAlignment="1">
      <alignment horizontal="center"/>
    </xf>
    <xf numFmtId="164" fontId="64" fillId="0" borderId="1" xfId="699" applyNumberFormat="1" applyFont="1" applyFill="1" applyBorder="1" applyAlignment="1">
      <alignment horizontal="right"/>
      <protection/>
    </xf>
    <xf numFmtId="164" fontId="64" fillId="0" borderId="0" xfId="0" applyNumberFormat="1" applyFont="1" applyFill="1" applyBorder="1" applyAlignment="1">
      <alignment horizontal="left"/>
    </xf>
    <xf numFmtId="164" fontId="64" fillId="0" borderId="1" xfId="0" applyNumberFormat="1" applyFont="1" applyBorder="1" applyAlignment="1">
      <alignment horizontal="right"/>
    </xf>
    <xf numFmtId="164" fontId="64" fillId="0" borderId="28" xfId="0" applyNumberFormat="1" applyFont="1" applyBorder="1" applyAlignment="1">
      <alignment horizontal="right"/>
    </xf>
    <xf numFmtId="164" fontId="64" fillId="0" borderId="29" xfId="0" applyNumberFormat="1" applyFont="1" applyBorder="1" applyAlignment="1">
      <alignment horizontal="right"/>
    </xf>
    <xf numFmtId="0" fontId="62" fillId="4" borderId="0" xfId="0" applyFont="1" applyFill="1" applyBorder="1" applyAlignment="1">
      <alignment horizontal="left"/>
    </xf>
    <xf numFmtId="0" fontId="61" fillId="4" borderId="0" xfId="0" applyFont="1" applyFill="1" applyAlignment="1">
      <alignment/>
    </xf>
    <xf numFmtId="0" fontId="64" fillId="4" borderId="0" xfId="0" applyFont="1" applyFill="1" applyBorder="1" applyAlignment="1">
      <alignment horizontal="left"/>
    </xf>
    <xf numFmtId="0" fontId="64" fillId="4" borderId="0" xfId="0" applyFont="1" applyFill="1" applyBorder="1" applyAlignment="1">
      <alignment horizontal="center"/>
    </xf>
    <xf numFmtId="0" fontId="64" fillId="4" borderId="12" xfId="0" applyFont="1" applyFill="1" applyBorder="1" applyAlignment="1">
      <alignment horizontal="left"/>
    </xf>
    <xf numFmtId="0" fontId="64" fillId="4" borderId="12" xfId="0" applyFont="1" applyFill="1" applyBorder="1" applyAlignment="1">
      <alignment horizontal="center"/>
    </xf>
    <xf numFmtId="0" fontId="62" fillId="4" borderId="0" xfId="0" applyFont="1" applyFill="1" applyBorder="1" applyAlignment="1">
      <alignment horizontal="center"/>
    </xf>
    <xf numFmtId="164" fontId="64" fillId="4" borderId="0" xfId="0" applyNumberFormat="1" applyFont="1" applyFill="1" applyBorder="1" applyAlignment="1">
      <alignment horizontal="left"/>
    </xf>
    <xf numFmtId="164" fontId="64" fillId="4" borderId="12" xfId="0" applyNumberFormat="1" applyFont="1" applyFill="1" applyBorder="1" applyAlignment="1">
      <alignment horizontal="left"/>
    </xf>
    <xf numFmtId="164" fontId="66" fillId="34" borderId="0" xfId="0" applyNumberFormat="1" applyFont="1" applyFill="1" applyBorder="1" applyAlignment="1">
      <alignment horizontal="left"/>
    </xf>
    <xf numFmtId="164" fontId="67" fillId="34" borderId="27" xfId="0" applyNumberFormat="1" applyFont="1" applyFill="1" applyBorder="1" applyAlignment="1">
      <alignment horizontal="left"/>
    </xf>
    <xf numFmtId="49" fontId="64" fillId="0" borderId="0" xfId="0" applyNumberFormat="1" applyFont="1" applyBorder="1" applyAlignment="1">
      <alignment horizontal="right"/>
    </xf>
    <xf numFmtId="4" fontId="64" fillId="0" borderId="0" xfId="0" applyNumberFormat="1" applyFont="1" applyBorder="1" applyAlignment="1">
      <alignment horizontal="right"/>
    </xf>
    <xf numFmtId="4" fontId="62" fillId="0" borderId="0" xfId="0" applyNumberFormat="1" applyFont="1" applyBorder="1" applyAlignment="1">
      <alignment horizontal="right"/>
    </xf>
    <xf numFmtId="49" fontId="64" fillId="0" borderId="1" xfId="0" applyNumberFormat="1" applyFont="1" applyFill="1" applyBorder="1" applyAlignment="1">
      <alignment horizontal="right"/>
    </xf>
    <xf numFmtId="0" fontId="63" fillId="0" borderId="0" xfId="0" applyFont="1" applyBorder="1" applyAlignment="1">
      <alignment horizontal="left"/>
    </xf>
    <xf numFmtId="0" fontId="62" fillId="0" borderId="0" xfId="0" applyFont="1" applyBorder="1" applyAlignment="1">
      <alignment horizontal="left"/>
    </xf>
    <xf numFmtId="0" fontId="64" fillId="0" borderId="0" xfId="699" applyFont="1" applyFill="1" applyBorder="1" applyAlignment="1">
      <alignment horizontal="left"/>
      <protection/>
    </xf>
    <xf numFmtId="0" fontId="64" fillId="0" borderId="0" xfId="699" applyFont="1" applyFill="1" applyBorder="1" applyAlignment="1">
      <alignment wrapText="1"/>
      <protection/>
    </xf>
    <xf numFmtId="0" fontId="64" fillId="0" borderId="0" xfId="768" applyFont="1" applyFill="1" applyBorder="1" applyAlignment="1">
      <alignment horizontal="center"/>
      <protection/>
    </xf>
    <xf numFmtId="49" fontId="64" fillId="0" borderId="0" xfId="699" applyNumberFormat="1" applyFont="1" applyFill="1" applyBorder="1" applyAlignment="1">
      <alignment horizontal="right"/>
      <protection/>
    </xf>
    <xf numFmtId="165" fontId="64" fillId="0" borderId="0" xfId="699" applyNumberFormat="1" applyFont="1" applyFill="1" applyBorder="1" applyAlignment="1">
      <alignment horizontal="right"/>
      <protection/>
    </xf>
    <xf numFmtId="164" fontId="62" fillId="0" borderId="0" xfId="0" applyNumberFormat="1" applyFont="1" applyBorder="1" applyAlignment="1">
      <alignment horizontal="right"/>
    </xf>
    <xf numFmtId="0" fontId="62" fillId="4" borderId="0" xfId="0" applyFont="1" applyFill="1" applyBorder="1" applyAlignment="1">
      <alignment/>
    </xf>
    <xf numFmtId="0" fontId="62" fillId="4" borderId="0" xfId="0" applyFont="1" applyFill="1" applyBorder="1" applyAlignment="1">
      <alignment horizontal="center"/>
    </xf>
    <xf numFmtId="0" fontId="63" fillId="4" borderId="0" xfId="0" applyFont="1" applyFill="1" applyBorder="1" applyAlignment="1">
      <alignment horizontal="left"/>
    </xf>
    <xf numFmtId="0" fontId="64" fillId="4" borderId="0" xfId="0" applyFont="1" applyFill="1" applyBorder="1" applyAlignment="1">
      <alignment/>
    </xf>
    <xf numFmtId="164" fontId="64" fillId="4" borderId="0" xfId="0" applyNumberFormat="1" applyFont="1" applyFill="1" applyBorder="1" applyAlignment="1">
      <alignment horizontal="left"/>
    </xf>
    <xf numFmtId="0" fontId="64" fillId="4" borderId="0" xfId="0" applyFont="1" applyFill="1" applyBorder="1" applyAlignment="1">
      <alignment horizontal="left"/>
    </xf>
    <xf numFmtId="0" fontId="64" fillId="4" borderId="0" xfId="0" applyFont="1" applyFill="1" applyBorder="1" applyAlignment="1">
      <alignment horizontal="center"/>
    </xf>
    <xf numFmtId="0" fontId="63" fillId="4" borderId="0" xfId="0" applyFont="1" applyFill="1" applyBorder="1" applyAlignment="1">
      <alignment horizontal="center"/>
    </xf>
    <xf numFmtId="164" fontId="63" fillId="4" borderId="0" xfId="0" applyNumberFormat="1" applyFont="1" applyFill="1" applyBorder="1" applyAlignment="1">
      <alignment horizontal="left"/>
    </xf>
    <xf numFmtId="0" fontId="64" fillId="4" borderId="5" xfId="0" applyFont="1" applyFill="1" applyBorder="1" applyAlignment="1">
      <alignment horizontal="left"/>
    </xf>
    <xf numFmtId="0" fontId="64" fillId="4" borderId="5" xfId="0" applyFont="1" applyFill="1" applyBorder="1" applyAlignment="1">
      <alignment horizontal="center"/>
    </xf>
    <xf numFmtId="164" fontId="64" fillId="4" borderId="5" xfId="0" applyNumberFormat="1" applyFont="1" applyFill="1" applyBorder="1" applyAlignment="1">
      <alignment horizontal="left"/>
    </xf>
    <xf numFmtId="0" fontId="64" fillId="25" borderId="1" xfId="0" applyFont="1" applyFill="1" applyBorder="1" applyAlignment="1">
      <alignment horizontal="left"/>
    </xf>
    <xf numFmtId="0" fontId="64" fillId="0" borderId="1" xfId="0" applyNumberFormat="1" applyFont="1" applyFill="1" applyBorder="1" applyAlignment="1">
      <alignment horizontal="center"/>
    </xf>
    <xf numFmtId="1" fontId="64" fillId="0" borderId="1" xfId="665" applyNumberFormat="1" applyFont="1" applyFill="1" applyBorder="1" applyAlignment="1">
      <alignment/>
      <protection/>
    </xf>
    <xf numFmtId="0" fontId="64" fillId="0" borderId="0" xfId="597" applyFont="1" applyFill="1" applyBorder="1" applyAlignment="1">
      <alignment horizontal="center" wrapText="1"/>
      <protection/>
    </xf>
    <xf numFmtId="0" fontId="61" fillId="21" borderId="0" xfId="0" applyFont="1" applyFill="1" applyBorder="1" applyAlignment="1">
      <alignment horizontal="left"/>
    </xf>
    <xf numFmtId="0" fontId="60" fillId="21" borderId="0" xfId="0" applyFont="1" applyFill="1" applyBorder="1" applyAlignment="1">
      <alignment horizontal="center"/>
    </xf>
    <xf numFmtId="0" fontId="61" fillId="21" borderId="0" xfId="0" applyFont="1" applyFill="1" applyAlignment="1">
      <alignment horizontal="left"/>
    </xf>
    <xf numFmtId="0" fontId="61" fillId="21" borderId="5" xfId="0" applyFont="1" applyFill="1" applyBorder="1" applyAlignment="1">
      <alignment horizontal="left"/>
    </xf>
    <xf numFmtId="0" fontId="60" fillId="21" borderId="26" xfId="0" applyFont="1" applyFill="1" applyBorder="1" applyAlignment="1">
      <alignment horizontal="left"/>
    </xf>
    <xf numFmtId="0" fontId="60" fillId="21" borderId="3" xfId="0" applyFont="1" applyFill="1" applyBorder="1" applyAlignment="1">
      <alignment horizontal="left"/>
    </xf>
    <xf numFmtId="0" fontId="71" fillId="0" borderId="0" xfId="597" applyFont="1" applyFill="1" applyBorder="1" applyAlignment="1">
      <alignment horizontal="left"/>
      <protection/>
    </xf>
    <xf numFmtId="164" fontId="61" fillId="21" borderId="0" xfId="0" applyNumberFormat="1" applyFont="1" applyFill="1" applyBorder="1" applyAlignment="1">
      <alignment horizontal="left"/>
    </xf>
    <xf numFmtId="164" fontId="61" fillId="21" borderId="0" xfId="0" applyNumberFormat="1" applyFont="1" applyFill="1" applyAlignment="1">
      <alignment horizontal="left"/>
    </xf>
    <xf numFmtId="164" fontId="61" fillId="21" borderId="5" xfId="0" applyNumberFormat="1" applyFont="1" applyFill="1" applyBorder="1" applyAlignment="1">
      <alignment horizontal="left"/>
    </xf>
    <xf numFmtId="164" fontId="60" fillId="21" borderId="27" xfId="0" applyNumberFormat="1" applyFont="1" applyFill="1" applyBorder="1" applyAlignment="1">
      <alignment horizontal="left"/>
    </xf>
    <xf numFmtId="0" fontId="60" fillId="4" borderId="0" xfId="0" applyFont="1" applyFill="1" applyBorder="1" applyAlignment="1">
      <alignment horizontal="center"/>
    </xf>
    <xf numFmtId="164" fontId="61" fillId="4" borderId="0" xfId="0" applyNumberFormat="1" applyFont="1" applyFill="1" applyBorder="1" applyAlignment="1">
      <alignment horizontal="left"/>
    </xf>
    <xf numFmtId="0" fontId="61" fillId="4" borderId="0" xfId="0" applyFont="1" applyFill="1" applyAlignment="1">
      <alignment horizontal="left"/>
    </xf>
    <xf numFmtId="164" fontId="61" fillId="4" borderId="0" xfId="0" applyNumberFormat="1" applyFont="1" applyFill="1" applyAlignment="1">
      <alignment horizontal="left"/>
    </xf>
    <xf numFmtId="164" fontId="61" fillId="4" borderId="0" xfId="597" applyNumberFormat="1" applyFont="1" applyFill="1" applyBorder="1" applyAlignment="1">
      <alignment horizontal="left"/>
      <protection/>
    </xf>
    <xf numFmtId="0" fontId="61" fillId="4" borderId="5" xfId="0" applyFont="1" applyFill="1" applyBorder="1" applyAlignment="1">
      <alignment horizontal="left"/>
    </xf>
    <xf numFmtId="164" fontId="61" fillId="4" borderId="5" xfId="0" applyNumberFormat="1" applyFont="1" applyFill="1" applyBorder="1" applyAlignment="1">
      <alignment horizontal="left"/>
    </xf>
    <xf numFmtId="0" fontId="61" fillId="4" borderId="0" xfId="0" applyFont="1" applyFill="1" applyBorder="1" applyAlignment="1">
      <alignment horizontal="left"/>
    </xf>
    <xf numFmtId="0" fontId="60" fillId="4" borderId="26" xfId="0" applyFont="1" applyFill="1" applyBorder="1" applyAlignment="1">
      <alignment horizontal="left"/>
    </xf>
    <xf numFmtId="0" fontId="60" fillId="4" borderId="3" xfId="0" applyFont="1" applyFill="1" applyBorder="1" applyAlignment="1">
      <alignment horizontal="left"/>
    </xf>
    <xf numFmtId="164" fontId="60" fillId="4" borderId="27" xfId="0" applyNumberFormat="1" applyFont="1" applyFill="1" applyBorder="1" applyAlignment="1">
      <alignment horizontal="left"/>
    </xf>
    <xf numFmtId="0" fontId="62"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64" fillId="0" borderId="0" xfId="0" applyFont="1" applyBorder="1" applyAlignment="1" applyProtection="1">
      <alignment horizontal="center"/>
      <protection locked="0"/>
    </xf>
    <xf numFmtId="0" fontId="63" fillId="19" borderId="0" xfId="0" applyFont="1" applyFill="1" applyBorder="1" applyAlignment="1" applyProtection="1">
      <alignment horizontal="center"/>
      <protection locked="0"/>
    </xf>
    <xf numFmtId="0" fontId="63" fillId="33" borderId="0" xfId="0" applyFont="1" applyFill="1" applyBorder="1" applyAlignment="1" applyProtection="1">
      <alignment horizontal="center"/>
      <protection locked="0"/>
    </xf>
    <xf numFmtId="0" fontId="64" fillId="0" borderId="0" xfId="0" applyFont="1" applyBorder="1" applyAlignment="1" applyProtection="1">
      <alignment horizontal="right"/>
      <protection locked="0"/>
    </xf>
    <xf numFmtId="0" fontId="64" fillId="0" borderId="1" xfId="0" applyFont="1" applyFill="1" applyBorder="1" applyAlignment="1" applyProtection="1">
      <alignment horizontal="right"/>
      <protection locked="0"/>
    </xf>
    <xf numFmtId="0" fontId="64" fillId="0" borderId="1" xfId="0" applyFont="1" applyBorder="1" applyAlignment="1" applyProtection="1">
      <alignment horizontal="right"/>
      <protection locked="0"/>
    </xf>
    <xf numFmtId="0" fontId="64" fillId="0" borderId="28" xfId="0" applyFont="1" applyBorder="1" applyAlignment="1" applyProtection="1">
      <alignment horizontal="right"/>
      <protection locked="0"/>
    </xf>
    <xf numFmtId="0" fontId="64" fillId="0" borderId="29" xfId="0" applyFont="1" applyBorder="1" applyAlignment="1" applyProtection="1">
      <alignment horizontal="right"/>
      <protection locked="0"/>
    </xf>
    <xf numFmtId="192" fontId="64" fillId="0" borderId="0" xfId="699" applyNumberFormat="1" applyFont="1" applyFill="1" applyBorder="1" applyAlignment="1" applyProtection="1">
      <alignment horizontal="right"/>
      <protection locked="0"/>
    </xf>
    <xf numFmtId="192" fontId="64" fillId="0" borderId="0" xfId="0" applyNumberFormat="1" applyFont="1" applyFill="1" applyBorder="1" applyAlignment="1" applyProtection="1">
      <alignment horizontal="right"/>
      <protection locked="0"/>
    </xf>
    <xf numFmtId="191" fontId="63" fillId="33" borderId="0" xfId="0" applyNumberFormat="1" applyFont="1" applyFill="1" applyBorder="1" applyAlignment="1" applyProtection="1">
      <alignment horizontal="center"/>
      <protection locked="0"/>
    </xf>
    <xf numFmtId="0" fontId="64" fillId="0" borderId="0" xfId="0" applyFont="1" applyFill="1" applyBorder="1" applyAlignment="1" applyProtection="1">
      <alignment horizontal="center"/>
      <protection locked="0"/>
    </xf>
    <xf numFmtId="0" fontId="64" fillId="0" borderId="1" xfId="715" applyNumberFormat="1" applyFont="1" applyFill="1" applyBorder="1" applyAlignment="1" applyProtection="1">
      <alignment horizontal="center"/>
      <protection locked="0"/>
    </xf>
    <xf numFmtId="0" fontId="64" fillId="0" borderId="1" xfId="0" applyFont="1" applyFill="1" applyBorder="1" applyAlignment="1" applyProtection="1">
      <alignment horizontal="center"/>
      <protection locked="0"/>
    </xf>
    <xf numFmtId="0" fontId="64" fillId="25" borderId="1" xfId="0" applyFont="1" applyFill="1" applyBorder="1" applyAlignment="1" applyProtection="1">
      <alignment horizontal="center"/>
      <protection locked="0"/>
    </xf>
    <xf numFmtId="0" fontId="64" fillId="0" borderId="1" xfId="666" applyNumberFormat="1" applyFont="1" applyFill="1" applyBorder="1" applyAlignment="1" applyProtection="1">
      <alignment horizontal="center"/>
      <protection locked="0"/>
    </xf>
    <xf numFmtId="191" fontId="64" fillId="0" borderId="0" xfId="0" applyNumberFormat="1" applyFont="1" applyFill="1" applyBorder="1" applyAlignment="1" applyProtection="1">
      <alignment horizontal="center"/>
      <protection locked="0"/>
    </xf>
    <xf numFmtId="0" fontId="64" fillId="0" borderId="0" xfId="0" applyFont="1" applyAlignment="1" applyProtection="1">
      <alignment/>
      <protection locked="0"/>
    </xf>
    <xf numFmtId="0" fontId="60" fillId="33" borderId="0" xfId="0"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61" fillId="0" borderId="0" xfId="0" applyFont="1" applyAlignment="1" applyProtection="1">
      <alignment/>
      <protection locked="0"/>
    </xf>
    <xf numFmtId="0" fontId="62" fillId="0" borderId="0" xfId="0" applyFont="1" applyFill="1" applyBorder="1" applyAlignment="1" applyProtection="1">
      <alignment horizontal="center"/>
      <protection locked="0"/>
    </xf>
    <xf numFmtId="0" fontId="63" fillId="19" borderId="0" xfId="0" applyFont="1" applyFill="1" applyBorder="1" applyAlignment="1" applyProtection="1">
      <alignment horizontal="center"/>
      <protection locked="0"/>
    </xf>
    <xf numFmtId="0" fontId="63" fillId="0" borderId="0" xfId="0" applyFont="1" applyFill="1" applyBorder="1" applyAlignment="1" applyProtection="1">
      <alignment horizontal="right"/>
      <protection locked="0"/>
    </xf>
    <xf numFmtId="192" fontId="64" fillId="0" borderId="1" xfId="0" applyNumberFormat="1" applyFont="1" applyFill="1" applyBorder="1" applyAlignment="1" applyProtection="1">
      <alignment horizontal="right"/>
      <protection locked="0"/>
    </xf>
    <xf numFmtId="192" fontId="63" fillId="0" borderId="0" xfId="0" applyNumberFormat="1" applyFont="1" applyFill="1" applyBorder="1" applyAlignment="1" applyProtection="1">
      <alignment horizontal="center"/>
      <protection locked="0"/>
    </xf>
    <xf numFmtId="192" fontId="64" fillId="0" borderId="1" xfId="715" applyNumberFormat="1" applyFont="1" applyFill="1" applyBorder="1" applyAlignment="1" applyProtection="1">
      <alignment/>
      <protection locked="0"/>
    </xf>
    <xf numFmtId="192" fontId="64" fillId="0" borderId="1" xfId="658" applyNumberFormat="1" applyFont="1" applyFill="1" applyBorder="1" applyAlignment="1" applyProtection="1">
      <alignment/>
      <protection locked="0"/>
    </xf>
    <xf numFmtId="192" fontId="64" fillId="0" borderId="0" xfId="0" applyNumberFormat="1" applyFont="1" applyFill="1" applyBorder="1" applyAlignment="1" applyProtection="1">
      <alignment/>
      <protection locked="0"/>
    </xf>
    <xf numFmtId="192" fontId="64" fillId="0" borderId="1" xfId="604" applyNumberFormat="1" applyFont="1" applyFill="1" applyBorder="1" applyAlignment="1" applyProtection="1">
      <alignment horizontal="right"/>
      <protection locked="0"/>
    </xf>
    <xf numFmtId="192" fontId="64" fillId="0" borderId="1" xfId="0" applyNumberFormat="1" applyFont="1" applyFill="1" applyBorder="1" applyAlignment="1" applyProtection="1">
      <alignment/>
      <protection locked="0"/>
    </xf>
    <xf numFmtId="192" fontId="64" fillId="0" borderId="1" xfId="0" applyNumberFormat="1" applyFont="1" applyFill="1" applyBorder="1" applyAlignment="1" applyProtection="1">
      <alignment/>
      <protection locked="0"/>
    </xf>
    <xf numFmtId="192" fontId="64" fillId="0" borderId="1" xfId="0" applyNumberFormat="1" applyFont="1" applyFill="1" applyBorder="1" applyAlignment="1" applyProtection="1">
      <alignment vertical="top"/>
      <protection locked="0"/>
    </xf>
    <xf numFmtId="192" fontId="64" fillId="0" borderId="1" xfId="691" applyNumberFormat="1" applyFont="1" applyFill="1" applyBorder="1" applyAlignment="1" applyProtection="1">
      <alignment/>
      <protection locked="0"/>
    </xf>
    <xf numFmtId="192" fontId="64" fillId="0" borderId="1" xfId="690" applyNumberFormat="1" applyFont="1" applyFill="1" applyBorder="1" applyAlignment="1" applyProtection="1">
      <alignment/>
      <protection locked="0"/>
    </xf>
    <xf numFmtId="192" fontId="64" fillId="0" borderId="1" xfId="692" applyNumberFormat="1" applyFont="1" applyFill="1" applyBorder="1" applyAlignment="1" applyProtection="1">
      <alignment/>
      <protection locked="0"/>
    </xf>
    <xf numFmtId="192" fontId="63" fillId="0" borderId="0" xfId="0" applyNumberFormat="1" applyFont="1" applyFill="1" applyBorder="1" applyAlignment="1" applyProtection="1">
      <alignment/>
      <protection locked="0"/>
    </xf>
    <xf numFmtId="192" fontId="61" fillId="0" borderId="0" xfId="0" applyNumberFormat="1" applyFont="1" applyFill="1" applyBorder="1" applyAlignment="1" applyProtection="1">
      <alignment horizontal="center"/>
      <protection locked="0"/>
    </xf>
    <xf numFmtId="192" fontId="63" fillId="33" borderId="0" xfId="0" applyNumberFormat="1" applyFont="1" applyFill="1" applyBorder="1" applyAlignment="1" applyProtection="1">
      <alignment horizontal="center"/>
      <protection locked="0"/>
    </xf>
    <xf numFmtId="192" fontId="64" fillId="0" borderId="0" xfId="0" applyNumberFormat="1" applyFont="1" applyBorder="1" applyAlignment="1" applyProtection="1">
      <alignment horizontal="center"/>
      <protection locked="0"/>
    </xf>
    <xf numFmtId="192" fontId="64" fillId="0" borderId="1" xfId="699" applyNumberFormat="1" applyFont="1" applyFill="1" applyBorder="1" applyAlignment="1" applyProtection="1">
      <alignment horizontal="right"/>
      <protection locked="0"/>
    </xf>
    <xf numFmtId="192" fontId="64" fillId="0" borderId="1" xfId="0" applyNumberFormat="1" applyFont="1" applyBorder="1" applyAlignment="1" applyProtection="1">
      <alignment horizontal="right"/>
      <protection locked="0"/>
    </xf>
    <xf numFmtId="192" fontId="64" fillId="0" borderId="28" xfId="0" applyNumberFormat="1" applyFont="1" applyBorder="1" applyAlignment="1" applyProtection="1">
      <alignment horizontal="right"/>
      <protection locked="0"/>
    </xf>
    <xf numFmtId="192" fontId="64" fillId="0" borderId="29" xfId="0" applyNumberFormat="1" applyFont="1" applyBorder="1" applyAlignment="1" applyProtection="1">
      <alignment horizontal="right"/>
      <protection locked="0"/>
    </xf>
    <xf numFmtId="191" fontId="64" fillId="0" borderId="0" xfId="0" applyNumberFormat="1" applyFont="1"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2" fillId="33" borderId="0" xfId="0" applyFont="1" applyFill="1" applyBorder="1" applyAlignment="1" applyProtection="1">
      <alignment horizontal="center"/>
      <protection locked="0"/>
    </xf>
    <xf numFmtId="0" fontId="64" fillId="0" borderId="0" xfId="0" applyFont="1" applyAlignment="1" applyProtection="1">
      <alignment/>
      <protection locked="0"/>
    </xf>
    <xf numFmtId="0" fontId="63" fillId="19" borderId="0" xfId="597" applyFont="1" applyFill="1" applyBorder="1" applyAlignment="1" applyProtection="1">
      <alignment horizontal="center"/>
      <protection locked="0"/>
    </xf>
    <xf numFmtId="0" fontId="64" fillId="0" borderId="0" xfId="597" applyFont="1" applyFill="1" applyBorder="1" applyAlignment="1" applyProtection="1">
      <alignment horizontal="center"/>
      <protection locked="0"/>
    </xf>
    <xf numFmtId="191" fontId="64" fillId="21" borderId="0" xfId="597" applyNumberFormat="1" applyFont="1" applyFill="1" applyBorder="1" applyAlignment="1" applyProtection="1">
      <alignment horizontal="right"/>
      <protection locked="0"/>
    </xf>
    <xf numFmtId="0" fontId="64" fillId="0" borderId="1" xfId="597" applyFont="1" applyFill="1" applyBorder="1" applyAlignment="1" applyProtection="1">
      <alignment horizontal="center"/>
      <protection locked="0"/>
    </xf>
    <xf numFmtId="191" fontId="64" fillId="0" borderId="0" xfId="597" applyNumberFormat="1" applyFont="1" applyFill="1" applyBorder="1" applyAlignment="1" applyProtection="1">
      <alignment horizontal="right"/>
      <protection locked="0"/>
    </xf>
    <xf numFmtId="191" fontId="64" fillId="0" borderId="0" xfId="681" applyNumberFormat="1" applyFont="1" applyAlignment="1" applyProtection="1">
      <alignment horizontal="right"/>
      <protection locked="0"/>
    </xf>
    <xf numFmtId="0" fontId="64" fillId="0" borderId="0" xfId="0" applyFont="1" applyAlignment="1" applyProtection="1">
      <alignment horizontal="right"/>
      <protection locked="0"/>
    </xf>
    <xf numFmtId="0" fontId="64" fillId="0" borderId="1" xfId="682" applyNumberFormat="1" applyFont="1" applyFill="1" applyBorder="1" applyAlignment="1" applyProtection="1">
      <alignment/>
      <protection locked="0"/>
    </xf>
    <xf numFmtId="0" fontId="64" fillId="0" borderId="1" xfId="597" applyNumberFormat="1" applyFont="1" applyFill="1" applyBorder="1" applyAlignment="1" applyProtection="1">
      <alignment/>
      <protection locked="0"/>
    </xf>
    <xf numFmtId="0" fontId="64" fillId="0" borderId="1" xfId="691" applyNumberFormat="1" applyFont="1" applyFill="1" applyBorder="1" applyAlignment="1" applyProtection="1">
      <alignment/>
      <protection locked="0"/>
    </xf>
    <xf numFmtId="0" fontId="69" fillId="0" borderId="1" xfId="597" applyNumberFormat="1" applyFont="1" applyFill="1" applyBorder="1" applyAlignment="1" applyProtection="1">
      <alignment/>
      <protection locked="0"/>
    </xf>
    <xf numFmtId="0" fontId="69" fillId="0" borderId="1" xfId="0" applyNumberFormat="1" applyFont="1" applyFill="1" applyBorder="1" applyAlignment="1" applyProtection="1">
      <alignment/>
      <protection locked="0"/>
    </xf>
    <xf numFmtId="0" fontId="64" fillId="0" borderId="1" xfId="682" applyNumberFormat="1" applyFont="1" applyFill="1" applyBorder="1" applyAlignment="1" applyProtection="1">
      <alignment horizontal="right"/>
      <protection locked="0"/>
    </xf>
    <xf numFmtId="0" fontId="64" fillId="0" borderId="1" xfId="597" applyNumberFormat="1" applyFont="1" applyFill="1" applyBorder="1" applyAlignment="1" applyProtection="1">
      <alignment horizontal="right"/>
      <protection locked="0"/>
    </xf>
    <xf numFmtId="0" fontId="69" fillId="0" borderId="1" xfId="597" applyNumberFormat="1" applyFont="1" applyFill="1" applyBorder="1" applyAlignment="1" applyProtection="1">
      <alignment horizontal="right"/>
      <protection locked="0"/>
    </xf>
    <xf numFmtId="0" fontId="64" fillId="0" borderId="1" xfId="604" applyNumberFormat="1" applyFont="1" applyFill="1" applyBorder="1" applyAlignment="1" applyProtection="1">
      <alignment/>
      <protection locked="0"/>
    </xf>
    <xf numFmtId="0" fontId="69" fillId="0" borderId="1" xfId="597" applyNumberFormat="1" applyFont="1" applyBorder="1" applyAlignment="1" applyProtection="1">
      <alignment/>
      <protection locked="0"/>
    </xf>
    <xf numFmtId="191" fontId="64" fillId="0" borderId="0" xfId="0" applyNumberFormat="1" applyFont="1" applyFill="1" applyBorder="1" applyAlignment="1" applyProtection="1">
      <alignment horizontal="right"/>
      <protection locked="0"/>
    </xf>
    <xf numFmtId="0" fontId="69" fillId="0" borderId="1" xfId="682" applyNumberFormat="1" applyFont="1" applyFill="1" applyBorder="1" applyAlignment="1" applyProtection="1">
      <alignment horizontal="right"/>
      <protection locked="0"/>
    </xf>
    <xf numFmtId="0" fontId="69" fillId="0" borderId="1" xfId="682" applyNumberFormat="1" applyFont="1" applyFill="1" applyBorder="1" applyAlignment="1" applyProtection="1">
      <alignment/>
      <protection locked="0"/>
    </xf>
    <xf numFmtId="0" fontId="62" fillId="0" borderId="0" xfId="0" applyFont="1" applyFill="1" applyBorder="1" applyAlignment="1">
      <alignment horizontal="left" wrapText="1"/>
    </xf>
    <xf numFmtId="0" fontId="70" fillId="0" borderId="11" xfId="716" applyFont="1" applyFill="1" applyBorder="1" applyAlignment="1">
      <alignment horizontal="left"/>
      <protection/>
    </xf>
  </cellXfs>
  <cellStyles count="814">
    <cellStyle name="Normal" xfId="0"/>
    <cellStyle name="_07-007_DOLI_DPS_KA_ON_00" xfId="15"/>
    <cellStyle name="_2007_08_09 Výrobky Korunní" xfId="16"/>
    <cellStyle name="_7139_Obchodní pasáž Modřany_RO" xfId="17"/>
    <cellStyle name="_cenik_2007_01_03" xfId="18"/>
    <cellStyle name="_Doli-výkaz výměr -s cenama-1" xfId="19"/>
    <cellStyle name="_Ladronka_2_VV-DVD_kontrola_FINAL" xfId="20"/>
    <cellStyle name="_Nabídka KV SiPass" xfId="21"/>
    <cellStyle name="_Nad Závěrkou_Profese s navýšením_071106" xfId="22"/>
    <cellStyle name="_PERSONAL" xfId="23"/>
    <cellStyle name="_PERSONAL_1" xfId="24"/>
    <cellStyle name="_PERSONAL_1_Benice_dům typ M3_propočet_070329" xfId="25"/>
    <cellStyle name="_PERSONAL_1_VV_podminky" xfId="26"/>
    <cellStyle name="_PERSONAL_7139_Obchodní pasáž Modřany_RO" xfId="27"/>
    <cellStyle name="_PERSONAL_Benice_dům typ M3_propočet_070329" xfId="28"/>
    <cellStyle name="_PERSONAL_Nad Závěrkou_Profese s navýšením_071106" xfId="29"/>
    <cellStyle name="_PERSONAL_VV_podminky" xfId="30"/>
    <cellStyle name="_Profese " xfId="31"/>
    <cellStyle name="_Q-Sadovky-výkaz-2003-07-01" xfId="32"/>
    <cellStyle name="_Q-Sadovky-výkaz-2003-07-01_1" xfId="33"/>
    <cellStyle name="_Q-Sadovky-výkaz-2003-07-01_2" xfId="34"/>
    <cellStyle name="_Q-Sadovky-výkaz-2003-07-01_3" xfId="35"/>
    <cellStyle name="_Questima- Mazankar-2007-04-24" xfId="36"/>
    <cellStyle name="_Sadovky" xfId="37"/>
    <cellStyle name="_SO 01c_ESO_specifikace" xfId="38"/>
    <cellStyle name="_Solarix_D2_11_2006" xfId="39"/>
    <cellStyle name="_Solarix_D2_11_2006_1" xfId="40"/>
    <cellStyle name="_Solarix_D2_11_2006_2" xfId="41"/>
    <cellStyle name="_Solarix_D2_11_2006_3" xfId="42"/>
    <cellStyle name="_Solarix_D2_11_2006_4" xfId="43"/>
    <cellStyle name="_Solarix_D2_11_2006_5" xfId="44"/>
    <cellStyle name="_Solarix_D2_11_2006_6" xfId="45"/>
    <cellStyle name="_Solarix_D2_11_2006_7" xfId="46"/>
    <cellStyle name="_Solarix_D2_11_2006_8" xfId="47"/>
    <cellStyle name="_Solarix_D2_11_2006_9" xfId="48"/>
    <cellStyle name="_Solarix_D2_11_2006_A" xfId="49"/>
    <cellStyle name="_Solarix_D2_11_2006_B" xfId="50"/>
    <cellStyle name="_Solarix_D2_11_2006_C" xfId="51"/>
    <cellStyle name="_Solarix_D2_11_2006_D" xfId="52"/>
    <cellStyle name="_Solarix_D2_11_2006_E" xfId="53"/>
    <cellStyle name="_Solarix_D2_11_2006_F" xfId="54"/>
    <cellStyle name="_Solarix_D2_11_2006_G" xfId="55"/>
    <cellStyle name="_Solarix_D2_11_2006_H" xfId="56"/>
    <cellStyle name="_Solarix_D2_11_2006_I" xfId="57"/>
    <cellStyle name="_Solarix_D2_11_2006_J" xfId="58"/>
    <cellStyle name="_Solarix_D2_11_2006_K" xfId="59"/>
    <cellStyle name="_Solarix_D2_11_2006_L" xfId="60"/>
    <cellStyle name="_Solarix_další_2005" xfId="61"/>
    <cellStyle name="_Solarix_další_2005_1" xfId="62"/>
    <cellStyle name="_Solarix_další_2005_2" xfId="63"/>
    <cellStyle name="_Solarix_další_2005_3" xfId="64"/>
    <cellStyle name="_Solarix_další_2005_4" xfId="65"/>
    <cellStyle name="_Solarix_další_2005_5" xfId="66"/>
    <cellStyle name="_Solarix_další_2005_6" xfId="67"/>
    <cellStyle name="_Solarix_další_2005_7" xfId="68"/>
    <cellStyle name="_Solarix_další_2005_8" xfId="69"/>
    <cellStyle name="_Solarix_další_2005_9" xfId="70"/>
    <cellStyle name="_Solarix_další_2005_A" xfId="71"/>
    <cellStyle name="_Solarix_další_2005_B" xfId="72"/>
    <cellStyle name="_Solarix_další_2005_C" xfId="73"/>
    <cellStyle name="_Solarix_další_2005_D" xfId="74"/>
    <cellStyle name="_Solarix_další_2005_E" xfId="75"/>
    <cellStyle name="_Solarix_další_2005_F" xfId="76"/>
    <cellStyle name="_Solarix_další_2005_G" xfId="77"/>
    <cellStyle name="_Solarix_další_2005_H" xfId="78"/>
    <cellStyle name="_Solarix_další_2005_I" xfId="79"/>
    <cellStyle name="_Solarix_další_2005_J" xfId="80"/>
    <cellStyle name="_Solarix_další_2005_K" xfId="81"/>
    <cellStyle name="_Solarix_další_2005_L" xfId="82"/>
    <cellStyle name="_stav" xfId="83"/>
    <cellStyle name="1" xfId="84"/>
    <cellStyle name="1 2" xfId="85"/>
    <cellStyle name="1 3" xfId="86"/>
    <cellStyle name="1 4" xfId="87"/>
    <cellStyle name="1_Benice_dům typ M3_propočet_070329" xfId="88"/>
    <cellStyle name="1_VV_podminky" xfId="89"/>
    <cellStyle name="20 % – Zvýraznění1" xfId="90"/>
    <cellStyle name="20 % – Zvýraznění1 2" xfId="91"/>
    <cellStyle name="20 % – Zvýraznění1 3" xfId="92"/>
    <cellStyle name="20 % – Zvýraznění1 4" xfId="93"/>
    <cellStyle name="20 % – Zvýraznění2" xfId="94"/>
    <cellStyle name="20 % – Zvýraznění2 2" xfId="95"/>
    <cellStyle name="20 % – Zvýraznění2 3" xfId="96"/>
    <cellStyle name="20 % – Zvýraznění2 4" xfId="97"/>
    <cellStyle name="20 % – Zvýraznění3" xfId="98"/>
    <cellStyle name="20 % – Zvýraznění3 2" xfId="99"/>
    <cellStyle name="20 % – Zvýraznění3 3" xfId="100"/>
    <cellStyle name="20 % – Zvýraznění3 4" xfId="101"/>
    <cellStyle name="20 % – Zvýraznění4" xfId="102"/>
    <cellStyle name="20 % – Zvýraznění4 2" xfId="103"/>
    <cellStyle name="20 % – Zvýraznění4 3" xfId="104"/>
    <cellStyle name="20 % – Zvýraznění4 4" xfId="105"/>
    <cellStyle name="20 % – Zvýraznění5" xfId="106"/>
    <cellStyle name="20 % – Zvýraznění5 2" xfId="107"/>
    <cellStyle name="20 % – Zvýraznění5 3" xfId="108"/>
    <cellStyle name="20 % – Zvýraznění5 4" xfId="109"/>
    <cellStyle name="20 % – Zvýraznění6" xfId="110"/>
    <cellStyle name="20 % – Zvýraznění6 2" xfId="111"/>
    <cellStyle name="20 % – Zvýraznění6 3" xfId="112"/>
    <cellStyle name="20 % – Zvýraznění6 4" xfId="113"/>
    <cellStyle name="40 % – Zvýraznění1" xfId="114"/>
    <cellStyle name="40 % – Zvýraznění1 2" xfId="115"/>
    <cellStyle name="40 % – Zvýraznění1 3" xfId="116"/>
    <cellStyle name="40 % – Zvýraznění1 4" xfId="117"/>
    <cellStyle name="40 % – Zvýraznění2" xfId="118"/>
    <cellStyle name="40 % – Zvýraznění2 2" xfId="119"/>
    <cellStyle name="40 % – Zvýraznění2 3" xfId="120"/>
    <cellStyle name="40 % – Zvýraznění2 4" xfId="121"/>
    <cellStyle name="40 % – Zvýraznění3" xfId="122"/>
    <cellStyle name="40 % – Zvýraznění3 2" xfId="123"/>
    <cellStyle name="40 % – Zvýraznění3 3" xfId="124"/>
    <cellStyle name="40 % – Zvýraznění3 4" xfId="125"/>
    <cellStyle name="40 % – Zvýraznění4" xfId="126"/>
    <cellStyle name="40 % – Zvýraznění4 2" xfId="127"/>
    <cellStyle name="40 % – Zvýraznění4 3" xfId="128"/>
    <cellStyle name="40 % – Zvýraznění4 4" xfId="129"/>
    <cellStyle name="40 % – Zvýraznění5" xfId="130"/>
    <cellStyle name="40 % – Zvýraznění5 2" xfId="131"/>
    <cellStyle name="40 % – Zvýraznění5 3" xfId="132"/>
    <cellStyle name="40 % – Zvýraznění5 4" xfId="133"/>
    <cellStyle name="40 % – Zvýraznění6" xfId="134"/>
    <cellStyle name="40 % – Zvýraznění6 2" xfId="135"/>
    <cellStyle name="40 % – Zvýraznění6 3" xfId="136"/>
    <cellStyle name="40 % – Zvýraznění6 4" xfId="137"/>
    <cellStyle name="5" xfId="138"/>
    <cellStyle name="5 10" xfId="139"/>
    <cellStyle name="5 10 2" xfId="140"/>
    <cellStyle name="5 10 3" xfId="141"/>
    <cellStyle name="5 10 4" xfId="142"/>
    <cellStyle name="5 11" xfId="143"/>
    <cellStyle name="5 11 2" xfId="144"/>
    <cellStyle name="5 11 3" xfId="145"/>
    <cellStyle name="5 11 4" xfId="146"/>
    <cellStyle name="5 12" xfId="147"/>
    <cellStyle name="5 12 2" xfId="148"/>
    <cellStyle name="5 12 3" xfId="149"/>
    <cellStyle name="5 12 4" xfId="150"/>
    <cellStyle name="5 13" xfId="151"/>
    <cellStyle name="5 13 2" xfId="152"/>
    <cellStyle name="5 13 3" xfId="153"/>
    <cellStyle name="5 13 4" xfId="154"/>
    <cellStyle name="5 14" xfId="155"/>
    <cellStyle name="5 14 2" xfId="156"/>
    <cellStyle name="5 14 3" xfId="157"/>
    <cellStyle name="5 14 4" xfId="158"/>
    <cellStyle name="5 15" xfId="159"/>
    <cellStyle name="5 15 2" xfId="160"/>
    <cellStyle name="5 15 3" xfId="161"/>
    <cellStyle name="5 15 4" xfId="162"/>
    <cellStyle name="5 16" xfId="163"/>
    <cellStyle name="5 16 2" xfId="164"/>
    <cellStyle name="5 16 3" xfId="165"/>
    <cellStyle name="5 16 4" xfId="166"/>
    <cellStyle name="5 17" xfId="167"/>
    <cellStyle name="5 17 2" xfId="168"/>
    <cellStyle name="5 17 3" xfId="169"/>
    <cellStyle name="5 17 4" xfId="170"/>
    <cellStyle name="5 18" xfId="171"/>
    <cellStyle name="5 18 2" xfId="172"/>
    <cellStyle name="5 18 3" xfId="173"/>
    <cellStyle name="5 18 4" xfId="174"/>
    <cellStyle name="5 19" xfId="175"/>
    <cellStyle name="5 19 2" xfId="176"/>
    <cellStyle name="5 19 3" xfId="177"/>
    <cellStyle name="5 19 4" xfId="178"/>
    <cellStyle name="5 2" xfId="179"/>
    <cellStyle name="5 2 2" xfId="180"/>
    <cellStyle name="5 2 3" xfId="181"/>
    <cellStyle name="5 2 4" xfId="182"/>
    <cellStyle name="5 20" xfId="183"/>
    <cellStyle name="5 20 2" xfId="184"/>
    <cellStyle name="5 20 3" xfId="185"/>
    <cellStyle name="5 20 4" xfId="186"/>
    <cellStyle name="5 21" xfId="187"/>
    <cellStyle name="5 21 2" xfId="188"/>
    <cellStyle name="5 21 3" xfId="189"/>
    <cellStyle name="5 21 4" xfId="190"/>
    <cellStyle name="5 22" xfId="191"/>
    <cellStyle name="5 22 2" xfId="192"/>
    <cellStyle name="5 22 3" xfId="193"/>
    <cellStyle name="5 22 4" xfId="194"/>
    <cellStyle name="5 23" xfId="195"/>
    <cellStyle name="5 23 2" xfId="196"/>
    <cellStyle name="5 23 3" xfId="197"/>
    <cellStyle name="5 23 4" xfId="198"/>
    <cellStyle name="5 24" xfId="199"/>
    <cellStyle name="5 24 2" xfId="200"/>
    <cellStyle name="5 24 3" xfId="201"/>
    <cellStyle name="5 24 4" xfId="202"/>
    <cellStyle name="5 25" xfId="203"/>
    <cellStyle name="5 25 2" xfId="204"/>
    <cellStyle name="5 25 3" xfId="205"/>
    <cellStyle name="5 25 4" xfId="206"/>
    <cellStyle name="5 26" xfId="207"/>
    <cellStyle name="5 26 2" xfId="208"/>
    <cellStyle name="5 26 3" xfId="209"/>
    <cellStyle name="5 26 4" xfId="210"/>
    <cellStyle name="5 27" xfId="211"/>
    <cellStyle name="5 27 2" xfId="212"/>
    <cellStyle name="5 27 3" xfId="213"/>
    <cellStyle name="5 27 4" xfId="214"/>
    <cellStyle name="5 28" xfId="215"/>
    <cellStyle name="5 28 2" xfId="216"/>
    <cellStyle name="5 28 3" xfId="217"/>
    <cellStyle name="5 28 4" xfId="218"/>
    <cellStyle name="5 29" xfId="219"/>
    <cellStyle name="5 29 2" xfId="220"/>
    <cellStyle name="5 29 3" xfId="221"/>
    <cellStyle name="5 29 4" xfId="222"/>
    <cellStyle name="5 3" xfId="223"/>
    <cellStyle name="5 3 2" xfId="224"/>
    <cellStyle name="5 3 3" xfId="225"/>
    <cellStyle name="5 3 4" xfId="226"/>
    <cellStyle name="5 30" xfId="227"/>
    <cellStyle name="5 30 2" xfId="228"/>
    <cellStyle name="5 30 3" xfId="229"/>
    <cellStyle name="5 30 4" xfId="230"/>
    <cellStyle name="5 31" xfId="231"/>
    <cellStyle name="5 31 2" xfId="232"/>
    <cellStyle name="5 31 3" xfId="233"/>
    <cellStyle name="5 31 4" xfId="234"/>
    <cellStyle name="5 32" xfId="235"/>
    <cellStyle name="5 32 2" xfId="236"/>
    <cellStyle name="5 32 3" xfId="237"/>
    <cellStyle name="5 32 4" xfId="238"/>
    <cellStyle name="5 33" xfId="239"/>
    <cellStyle name="5 33 2" xfId="240"/>
    <cellStyle name="5 33 3" xfId="241"/>
    <cellStyle name="5 33 4" xfId="242"/>
    <cellStyle name="5 34" xfId="243"/>
    <cellStyle name="5 34 2" xfId="244"/>
    <cellStyle name="5 34 3" xfId="245"/>
    <cellStyle name="5 34 4" xfId="246"/>
    <cellStyle name="5 35" xfId="247"/>
    <cellStyle name="5 35 2" xfId="248"/>
    <cellStyle name="5 35 3" xfId="249"/>
    <cellStyle name="5 35 4" xfId="250"/>
    <cellStyle name="5 36" xfId="251"/>
    <cellStyle name="5 36 2" xfId="252"/>
    <cellStyle name="5 36 3" xfId="253"/>
    <cellStyle name="5 36 4" xfId="254"/>
    <cellStyle name="5 37" xfId="255"/>
    <cellStyle name="5 37 2" xfId="256"/>
    <cellStyle name="5 37 3" xfId="257"/>
    <cellStyle name="5 37 4" xfId="258"/>
    <cellStyle name="5 38" xfId="259"/>
    <cellStyle name="5 38 2" xfId="260"/>
    <cellStyle name="5 38 3" xfId="261"/>
    <cellStyle name="5 38 4" xfId="262"/>
    <cellStyle name="5 39" xfId="263"/>
    <cellStyle name="5 39 2" xfId="264"/>
    <cellStyle name="5 39 3" xfId="265"/>
    <cellStyle name="5 39 4" xfId="266"/>
    <cellStyle name="5 4" xfId="267"/>
    <cellStyle name="5 4 2" xfId="268"/>
    <cellStyle name="5 4 3" xfId="269"/>
    <cellStyle name="5 4 4" xfId="270"/>
    <cellStyle name="5 40" xfId="271"/>
    <cellStyle name="5 41" xfId="272"/>
    <cellStyle name="5 42" xfId="273"/>
    <cellStyle name="5 5" xfId="274"/>
    <cellStyle name="5 5 2" xfId="275"/>
    <cellStyle name="5 5 3" xfId="276"/>
    <cellStyle name="5 5 4" xfId="277"/>
    <cellStyle name="5 6" xfId="278"/>
    <cellStyle name="5 6 2" xfId="279"/>
    <cellStyle name="5 6 3" xfId="280"/>
    <cellStyle name="5 6 4" xfId="281"/>
    <cellStyle name="5 7" xfId="282"/>
    <cellStyle name="5 7 2" xfId="283"/>
    <cellStyle name="5 7 3" xfId="284"/>
    <cellStyle name="5 7 4" xfId="285"/>
    <cellStyle name="5 8" xfId="286"/>
    <cellStyle name="5 8 2" xfId="287"/>
    <cellStyle name="5 8 3" xfId="288"/>
    <cellStyle name="5 8 4" xfId="289"/>
    <cellStyle name="5 9" xfId="290"/>
    <cellStyle name="5 9 2" xfId="291"/>
    <cellStyle name="5 9 3" xfId="292"/>
    <cellStyle name="5 9 4" xfId="293"/>
    <cellStyle name="60 % – Zvýraznění1" xfId="294"/>
    <cellStyle name="60 % – Zvýraznění1 2" xfId="295"/>
    <cellStyle name="60 % – Zvýraznění1 3" xfId="296"/>
    <cellStyle name="60 % – Zvýraznění1 4" xfId="297"/>
    <cellStyle name="60 % – Zvýraznění2" xfId="298"/>
    <cellStyle name="60 % – Zvýraznění2 2" xfId="299"/>
    <cellStyle name="60 % – Zvýraznění2 3" xfId="300"/>
    <cellStyle name="60 % – Zvýraznění2 4" xfId="301"/>
    <cellStyle name="60 % – Zvýraznění3" xfId="302"/>
    <cellStyle name="60 % – Zvýraznění3 2" xfId="303"/>
    <cellStyle name="60 % – Zvýraznění3 3" xfId="304"/>
    <cellStyle name="60 % – Zvýraznění3 4" xfId="305"/>
    <cellStyle name="60 % – Zvýraznění4" xfId="306"/>
    <cellStyle name="60 % – Zvýraznění4 2" xfId="307"/>
    <cellStyle name="60 % – Zvýraznění4 3" xfId="308"/>
    <cellStyle name="60 % – Zvýraznění4 4" xfId="309"/>
    <cellStyle name="60 % – Zvýraznění5" xfId="310"/>
    <cellStyle name="60 % – Zvýraznění5 2" xfId="311"/>
    <cellStyle name="60 % – Zvýraznění5 3" xfId="312"/>
    <cellStyle name="60 % – Zvýraznění5 4" xfId="313"/>
    <cellStyle name="60 % – Zvýraznění6" xfId="314"/>
    <cellStyle name="60 % – Zvýraznění6 2" xfId="315"/>
    <cellStyle name="60 % – Zvýraznění6 3" xfId="316"/>
    <cellStyle name="60 % – Zvýraznění6 4" xfId="317"/>
    <cellStyle name="Artikl" xfId="318"/>
    <cellStyle name="Artikl-hlavní popis" xfId="319"/>
    <cellStyle name="Artikl-vedlejší popis" xfId="320"/>
    <cellStyle name="balicek" xfId="321"/>
    <cellStyle name="Calc Currency (0)" xfId="322"/>
    <cellStyle name="Calc Currency (2)" xfId="323"/>
    <cellStyle name="Calc Percent (0)" xfId="324"/>
    <cellStyle name="Calc Percent (1)" xfId="325"/>
    <cellStyle name="Calc Percent (2)" xfId="326"/>
    <cellStyle name="Calc Units (0)" xfId="327"/>
    <cellStyle name="Calc Units (1)" xfId="328"/>
    <cellStyle name="Calc Units (2)" xfId="329"/>
    <cellStyle name="Celkem" xfId="330"/>
    <cellStyle name="Celkem 2" xfId="331"/>
    <cellStyle name="Celkem 3" xfId="332"/>
    <cellStyle name="Celkem 4" xfId="333"/>
    <cellStyle name="cena" xfId="334"/>
    <cellStyle name="cena mon" xfId="335"/>
    <cellStyle name="cena_EUROSAT cctv_11_2006" xfId="336"/>
    <cellStyle name="Comma [00]" xfId="337"/>
    <cellStyle name="Currency [00]" xfId="338"/>
    <cellStyle name="Čárka 2" xfId="339"/>
    <cellStyle name="Čárka 2 2" xfId="340"/>
    <cellStyle name="Čárka 3" xfId="341"/>
    <cellStyle name="Čárka 4" xfId="342"/>
    <cellStyle name="Comma" xfId="343"/>
    <cellStyle name="čárky [0]_Razitko1" xfId="344"/>
    <cellStyle name="čárky 2" xfId="345"/>
    <cellStyle name="čárky 2 10" xfId="346"/>
    <cellStyle name="čárky 2 10 2" xfId="347"/>
    <cellStyle name="čárky 2 10 3" xfId="348"/>
    <cellStyle name="čárky 2 10 4" xfId="349"/>
    <cellStyle name="čárky 2 11" xfId="350"/>
    <cellStyle name="čárky 2 11 2" xfId="351"/>
    <cellStyle name="čárky 2 11 3" xfId="352"/>
    <cellStyle name="čárky 2 11 4" xfId="353"/>
    <cellStyle name="čárky 2 12" xfId="354"/>
    <cellStyle name="čárky 2 12 2" xfId="355"/>
    <cellStyle name="čárky 2 12 3" xfId="356"/>
    <cellStyle name="čárky 2 12 4" xfId="357"/>
    <cellStyle name="čárky 2 13" xfId="358"/>
    <cellStyle name="čárky 2 13 2" xfId="359"/>
    <cellStyle name="čárky 2 13 3" xfId="360"/>
    <cellStyle name="čárky 2 13 4" xfId="361"/>
    <cellStyle name="čárky 2 14" xfId="362"/>
    <cellStyle name="čárky 2 14 2" xfId="363"/>
    <cellStyle name="čárky 2 14 3" xfId="364"/>
    <cellStyle name="čárky 2 14 4" xfId="365"/>
    <cellStyle name="čárky 2 15" xfId="366"/>
    <cellStyle name="čárky 2 15 2" xfId="367"/>
    <cellStyle name="čárky 2 15 3" xfId="368"/>
    <cellStyle name="čárky 2 15 4" xfId="369"/>
    <cellStyle name="čárky 2 16" xfId="370"/>
    <cellStyle name="čárky 2 16 2" xfId="371"/>
    <cellStyle name="čárky 2 16 3" xfId="372"/>
    <cellStyle name="čárky 2 16 4" xfId="373"/>
    <cellStyle name="čárky 2 17" xfId="374"/>
    <cellStyle name="čárky 2 17 2" xfId="375"/>
    <cellStyle name="čárky 2 17 3" xfId="376"/>
    <cellStyle name="čárky 2 17 4" xfId="377"/>
    <cellStyle name="čárky 2 18" xfId="378"/>
    <cellStyle name="čárky 2 18 2" xfId="379"/>
    <cellStyle name="čárky 2 18 3" xfId="380"/>
    <cellStyle name="čárky 2 18 4" xfId="381"/>
    <cellStyle name="čárky 2 19" xfId="382"/>
    <cellStyle name="čárky 2 19 2" xfId="383"/>
    <cellStyle name="čárky 2 19 3" xfId="384"/>
    <cellStyle name="čárky 2 19 4" xfId="385"/>
    <cellStyle name="čárky 2 2" xfId="386"/>
    <cellStyle name="čárky 2 2 2" xfId="387"/>
    <cellStyle name="čárky 2 2 3" xfId="388"/>
    <cellStyle name="čárky 2 2 4" xfId="389"/>
    <cellStyle name="čárky 2 20" xfId="390"/>
    <cellStyle name="čárky 2 20 2" xfId="391"/>
    <cellStyle name="čárky 2 20 3" xfId="392"/>
    <cellStyle name="čárky 2 20 4" xfId="393"/>
    <cellStyle name="čárky 2 21" xfId="394"/>
    <cellStyle name="čárky 2 21 2" xfId="395"/>
    <cellStyle name="čárky 2 21 3" xfId="396"/>
    <cellStyle name="čárky 2 21 4" xfId="397"/>
    <cellStyle name="čárky 2 22" xfId="398"/>
    <cellStyle name="čárky 2 22 2" xfId="399"/>
    <cellStyle name="čárky 2 22 3" xfId="400"/>
    <cellStyle name="čárky 2 22 4" xfId="401"/>
    <cellStyle name="čárky 2 23" xfId="402"/>
    <cellStyle name="čárky 2 23 2" xfId="403"/>
    <cellStyle name="čárky 2 23 3" xfId="404"/>
    <cellStyle name="čárky 2 23 4" xfId="405"/>
    <cellStyle name="čárky 2 24" xfId="406"/>
    <cellStyle name="čárky 2 24 2" xfId="407"/>
    <cellStyle name="čárky 2 24 3" xfId="408"/>
    <cellStyle name="čárky 2 24 4" xfId="409"/>
    <cellStyle name="čárky 2 25" xfId="410"/>
    <cellStyle name="čárky 2 25 2" xfId="411"/>
    <cellStyle name="čárky 2 25 3" xfId="412"/>
    <cellStyle name="čárky 2 25 4" xfId="413"/>
    <cellStyle name="čárky 2 26" xfId="414"/>
    <cellStyle name="čárky 2 26 2" xfId="415"/>
    <cellStyle name="čárky 2 26 3" xfId="416"/>
    <cellStyle name="čárky 2 26 4" xfId="417"/>
    <cellStyle name="čárky 2 27" xfId="418"/>
    <cellStyle name="čárky 2 27 2" xfId="419"/>
    <cellStyle name="čárky 2 27 3" xfId="420"/>
    <cellStyle name="čárky 2 27 4" xfId="421"/>
    <cellStyle name="čárky 2 28" xfId="422"/>
    <cellStyle name="čárky 2 28 2" xfId="423"/>
    <cellStyle name="čárky 2 28 3" xfId="424"/>
    <cellStyle name="čárky 2 28 4" xfId="425"/>
    <cellStyle name="čárky 2 29" xfId="426"/>
    <cellStyle name="čárky 2 29 2" xfId="427"/>
    <cellStyle name="čárky 2 29 3" xfId="428"/>
    <cellStyle name="čárky 2 29 4" xfId="429"/>
    <cellStyle name="čárky 2 3" xfId="430"/>
    <cellStyle name="čárky 2 3 2" xfId="431"/>
    <cellStyle name="čárky 2 3 3" xfId="432"/>
    <cellStyle name="čárky 2 3 4" xfId="433"/>
    <cellStyle name="čárky 2 30" xfId="434"/>
    <cellStyle name="čárky 2 30 2" xfId="435"/>
    <cellStyle name="čárky 2 30 3" xfId="436"/>
    <cellStyle name="čárky 2 30 4" xfId="437"/>
    <cellStyle name="čárky 2 31" xfId="438"/>
    <cellStyle name="čárky 2 31 2" xfId="439"/>
    <cellStyle name="čárky 2 31 3" xfId="440"/>
    <cellStyle name="čárky 2 31 4" xfId="441"/>
    <cellStyle name="čárky 2 32" xfId="442"/>
    <cellStyle name="čárky 2 32 2" xfId="443"/>
    <cellStyle name="čárky 2 32 3" xfId="444"/>
    <cellStyle name="čárky 2 32 4" xfId="445"/>
    <cellStyle name="čárky 2 33" xfId="446"/>
    <cellStyle name="čárky 2 33 2" xfId="447"/>
    <cellStyle name="čárky 2 33 3" xfId="448"/>
    <cellStyle name="čárky 2 33 4" xfId="449"/>
    <cellStyle name="čárky 2 34" xfId="450"/>
    <cellStyle name="čárky 2 34 2" xfId="451"/>
    <cellStyle name="čárky 2 34 3" xfId="452"/>
    <cellStyle name="čárky 2 34 4" xfId="453"/>
    <cellStyle name="čárky 2 35" xfId="454"/>
    <cellStyle name="čárky 2 35 2" xfId="455"/>
    <cellStyle name="čárky 2 35 3" xfId="456"/>
    <cellStyle name="čárky 2 35 4" xfId="457"/>
    <cellStyle name="čárky 2 36" xfId="458"/>
    <cellStyle name="čárky 2 36 2" xfId="459"/>
    <cellStyle name="čárky 2 36 3" xfId="460"/>
    <cellStyle name="čárky 2 36 4" xfId="461"/>
    <cellStyle name="čárky 2 37" xfId="462"/>
    <cellStyle name="čárky 2 37 2" xfId="463"/>
    <cellStyle name="čárky 2 37 3" xfId="464"/>
    <cellStyle name="čárky 2 37 4" xfId="465"/>
    <cellStyle name="čárky 2 38" xfId="466"/>
    <cellStyle name="čárky 2 38 2" xfId="467"/>
    <cellStyle name="čárky 2 38 3" xfId="468"/>
    <cellStyle name="čárky 2 38 4" xfId="469"/>
    <cellStyle name="čárky 2 39" xfId="470"/>
    <cellStyle name="čárky 2 39 2" xfId="471"/>
    <cellStyle name="čárky 2 39 3" xfId="472"/>
    <cellStyle name="čárky 2 39 4" xfId="473"/>
    <cellStyle name="čárky 2 4" xfId="474"/>
    <cellStyle name="čárky 2 4 2" xfId="475"/>
    <cellStyle name="čárky 2 4 3" xfId="476"/>
    <cellStyle name="čárky 2 4 4" xfId="477"/>
    <cellStyle name="čárky 2 40" xfId="478"/>
    <cellStyle name="čárky 2 40 2" xfId="479"/>
    <cellStyle name="čárky 2 40 3" xfId="480"/>
    <cellStyle name="čárky 2 40 4" xfId="481"/>
    <cellStyle name="čárky 2 41" xfId="482"/>
    <cellStyle name="čárky 2 41 2" xfId="483"/>
    <cellStyle name="čárky 2 41 3" xfId="484"/>
    <cellStyle name="čárky 2 41 4" xfId="485"/>
    <cellStyle name="čárky 2 42" xfId="486"/>
    <cellStyle name="čárky 2 42 2" xfId="487"/>
    <cellStyle name="čárky 2 42 3" xfId="488"/>
    <cellStyle name="čárky 2 42 4" xfId="489"/>
    <cellStyle name="čárky 2 43" xfId="490"/>
    <cellStyle name="čárky 2 44" xfId="491"/>
    <cellStyle name="čárky 2 45" xfId="492"/>
    <cellStyle name="čárky 2 5" xfId="493"/>
    <cellStyle name="čárky 2 5 2" xfId="494"/>
    <cellStyle name="čárky 2 5 3" xfId="495"/>
    <cellStyle name="čárky 2 5 4" xfId="496"/>
    <cellStyle name="čárky 2 6" xfId="497"/>
    <cellStyle name="čárky 2 6 2" xfId="498"/>
    <cellStyle name="čárky 2 6 3" xfId="499"/>
    <cellStyle name="čárky 2 6 4" xfId="500"/>
    <cellStyle name="čárky 2 7" xfId="501"/>
    <cellStyle name="čárky 2 7 2" xfId="502"/>
    <cellStyle name="čárky 2 7 3" xfId="503"/>
    <cellStyle name="čárky 2 7 4" xfId="504"/>
    <cellStyle name="čárky 2 8" xfId="505"/>
    <cellStyle name="čárky 2 8 2" xfId="506"/>
    <cellStyle name="čárky 2 8 3" xfId="507"/>
    <cellStyle name="čárky 2 8 4" xfId="508"/>
    <cellStyle name="čárky 2 9" xfId="509"/>
    <cellStyle name="čárky 2 9 2" xfId="510"/>
    <cellStyle name="čárky 2 9 3" xfId="511"/>
    <cellStyle name="čárky 2 9 4" xfId="512"/>
    <cellStyle name="Comma [0]" xfId="513"/>
    <cellStyle name="Číslo artiklu" xfId="514"/>
    <cellStyle name="číslo.00_" xfId="515"/>
    <cellStyle name="Date Short" xfId="516"/>
    <cellStyle name="Dezimal [0]_laroux" xfId="517"/>
    <cellStyle name="Dezimal_laroux" xfId="518"/>
    <cellStyle name="Dziesiętny [0]_laroux" xfId="519"/>
    <cellStyle name="Dziesiętny_laroux" xfId="520"/>
    <cellStyle name="Enter Currency (0)" xfId="521"/>
    <cellStyle name="Enter Currency (2)" xfId="522"/>
    <cellStyle name="Enter Units (0)" xfId="523"/>
    <cellStyle name="Enter Units (1)" xfId="524"/>
    <cellStyle name="Enter Units (2)" xfId="525"/>
    <cellStyle name="Header1" xfId="526"/>
    <cellStyle name="Header2" xfId="527"/>
    <cellStyle name="hlavicka" xfId="528"/>
    <cellStyle name="Hyperlink" xfId="529"/>
    <cellStyle name="Hypertextový odkaz 2" xfId="530"/>
    <cellStyle name="Hypertextový odkaz 2 2" xfId="531"/>
    <cellStyle name="Hypertextový odkaz 2 3" xfId="532"/>
    <cellStyle name="Hypertextový odkaz 2 4" xfId="533"/>
    <cellStyle name="Chybně" xfId="534"/>
    <cellStyle name="Chybně 2" xfId="535"/>
    <cellStyle name="Chybně 3" xfId="536"/>
    <cellStyle name="Chybně 4" xfId="537"/>
    <cellStyle name="Kontrolní buňka" xfId="538"/>
    <cellStyle name="Kontrolní buňka 2" xfId="539"/>
    <cellStyle name="Kontrolní buňka 3" xfId="540"/>
    <cellStyle name="Kontrolní buňka 4" xfId="541"/>
    <cellStyle name="lehký dolní okraj" xfId="542"/>
    <cellStyle name="Link Currency (0)" xfId="543"/>
    <cellStyle name="Link Currency (2)" xfId="544"/>
    <cellStyle name="Link Units (0)" xfId="545"/>
    <cellStyle name="Link Units (1)" xfId="546"/>
    <cellStyle name="Link Units (2)" xfId="547"/>
    <cellStyle name="Currency" xfId="548"/>
    <cellStyle name="měny 2" xfId="549"/>
    <cellStyle name="měny 2 2" xfId="550"/>
    <cellStyle name="měny 2 3" xfId="551"/>
    <cellStyle name="měny 2 4" xfId="552"/>
    <cellStyle name="Currency [0]" xfId="553"/>
    <cellStyle name="muj" xfId="554"/>
    <cellStyle name="nadpis" xfId="555"/>
    <cellStyle name="Nadpis 1" xfId="556"/>
    <cellStyle name="Nadpis 1 2" xfId="557"/>
    <cellStyle name="Nadpis 1 3" xfId="558"/>
    <cellStyle name="Nadpis 1 4" xfId="559"/>
    <cellStyle name="Nadpis 2" xfId="560"/>
    <cellStyle name="Nadpis 2 2" xfId="561"/>
    <cellStyle name="Nadpis 2 3" xfId="562"/>
    <cellStyle name="Nadpis 2 4" xfId="563"/>
    <cellStyle name="Nadpis 3" xfId="564"/>
    <cellStyle name="Nadpis 3 2" xfId="565"/>
    <cellStyle name="Nadpis 3 3" xfId="566"/>
    <cellStyle name="Nadpis 3 4" xfId="567"/>
    <cellStyle name="Nadpis 4" xfId="568"/>
    <cellStyle name="Nadpis 4 2" xfId="569"/>
    <cellStyle name="Nadpis 4 3" xfId="570"/>
    <cellStyle name="Nadpis 4 4" xfId="571"/>
    <cellStyle name="nadpis kapitoly" xfId="572"/>
    <cellStyle name="nadpis-12" xfId="573"/>
    <cellStyle name="nadpis-podtr." xfId="574"/>
    <cellStyle name="nadpis-podtr. 2" xfId="575"/>
    <cellStyle name="nadpis-podtr. 3" xfId="576"/>
    <cellStyle name="nadpis-podtr. 4" xfId="577"/>
    <cellStyle name="nadpis-podtr-12" xfId="578"/>
    <cellStyle name="nadpis-podtr-šik" xfId="579"/>
    <cellStyle name="NAROW" xfId="580"/>
    <cellStyle name="Název" xfId="581"/>
    <cellStyle name="Název 2" xfId="582"/>
    <cellStyle name="Název 3" xfId="583"/>
    <cellStyle name="Název 4" xfId="584"/>
    <cellStyle name="Název skupiny" xfId="585"/>
    <cellStyle name="Neutrální" xfId="586"/>
    <cellStyle name="Neutrální 2" xfId="587"/>
    <cellStyle name="Neutrální 3" xfId="588"/>
    <cellStyle name="Neutrální 4" xfId="589"/>
    <cellStyle name="normální 10" xfId="590"/>
    <cellStyle name="normální 10 2" xfId="591"/>
    <cellStyle name="normální 10 3" xfId="592"/>
    <cellStyle name="normální 11" xfId="593"/>
    <cellStyle name="normální 11 2" xfId="594"/>
    <cellStyle name="normální 12" xfId="595"/>
    <cellStyle name="normální 12 2" xfId="596"/>
    <cellStyle name="Normální 13" xfId="597"/>
    <cellStyle name="Normální 14" xfId="598"/>
    <cellStyle name="Normální 15" xfId="599"/>
    <cellStyle name="Normální 16" xfId="600"/>
    <cellStyle name="normální 17" xfId="601"/>
    <cellStyle name="normální 18" xfId="602"/>
    <cellStyle name="Normální 19" xfId="603"/>
    <cellStyle name="Normální 2" xfId="604"/>
    <cellStyle name="normální 2 10" xfId="605"/>
    <cellStyle name="normální 2 11" xfId="606"/>
    <cellStyle name="normální 2 12" xfId="607"/>
    <cellStyle name="normální 2 13" xfId="608"/>
    <cellStyle name="normální 2 14" xfId="609"/>
    <cellStyle name="normální 2 15" xfId="610"/>
    <cellStyle name="Normální 2 16" xfId="611"/>
    <cellStyle name="Normální 2 17" xfId="612"/>
    <cellStyle name="Normální 2 18" xfId="613"/>
    <cellStyle name="normální 2 2" xfId="614"/>
    <cellStyle name="normální 2 2 10" xfId="615"/>
    <cellStyle name="normální 2 2 11" xfId="616"/>
    <cellStyle name="normální 2 2 12" xfId="617"/>
    <cellStyle name="normální 2 2 13" xfId="618"/>
    <cellStyle name="normální 2 2 2" xfId="619"/>
    <cellStyle name="normální 2 2 2 10" xfId="620"/>
    <cellStyle name="normální 2 2 2 11" xfId="621"/>
    <cellStyle name="normální 2 2 2 2" xfId="622"/>
    <cellStyle name="normální 2 2 2 3" xfId="623"/>
    <cellStyle name="normální 2 2 2 4" xfId="624"/>
    <cellStyle name="normální 2 2 2 5" xfId="625"/>
    <cellStyle name="normální 2 2 2 6" xfId="626"/>
    <cellStyle name="normální 2 2 2 7" xfId="627"/>
    <cellStyle name="normální 2 2 2 8" xfId="628"/>
    <cellStyle name="normální 2 2 2 9" xfId="629"/>
    <cellStyle name="normální 2 2 3" xfId="630"/>
    <cellStyle name="normální 2 2 3 2" xfId="631"/>
    <cellStyle name="normální 2 2 3 3" xfId="632"/>
    <cellStyle name="normální 2 2 3 4" xfId="633"/>
    <cellStyle name="normální 2 2 4" xfId="634"/>
    <cellStyle name="normální 2 2 4 2" xfId="635"/>
    <cellStyle name="normální 2 2 4 3" xfId="636"/>
    <cellStyle name="normální 2 2 4 4" xfId="637"/>
    <cellStyle name="normální 2 2 5" xfId="638"/>
    <cellStyle name="normální 2 2 6" xfId="639"/>
    <cellStyle name="normální 2 2 7" xfId="640"/>
    <cellStyle name="normální 2 2 8" xfId="641"/>
    <cellStyle name="normální 2 2 9" xfId="642"/>
    <cellStyle name="normální 2 3" xfId="643"/>
    <cellStyle name="normální 2 4" xfId="644"/>
    <cellStyle name="normální 2 5" xfId="645"/>
    <cellStyle name="normální 2 6" xfId="646"/>
    <cellStyle name="normální 2 7" xfId="647"/>
    <cellStyle name="normální 2 8" xfId="648"/>
    <cellStyle name="normální 2 9" xfId="649"/>
    <cellStyle name="normální 2_VV_podminky" xfId="650"/>
    <cellStyle name="Normální 20" xfId="651"/>
    <cellStyle name="Normální 21" xfId="652"/>
    <cellStyle name="Normální 22" xfId="653"/>
    <cellStyle name="Normální 23" xfId="654"/>
    <cellStyle name="Normální 24" xfId="655"/>
    <cellStyle name="Normální 25" xfId="656"/>
    <cellStyle name="Normální 26" xfId="657"/>
    <cellStyle name="Normální 27" xfId="658"/>
    <cellStyle name="Normální 28" xfId="659"/>
    <cellStyle name="Normální 29" xfId="660"/>
    <cellStyle name="Normální 3" xfId="661"/>
    <cellStyle name="normální 3 2" xfId="662"/>
    <cellStyle name="normální 3 3" xfId="663"/>
    <cellStyle name="Normální 3 4" xfId="664"/>
    <cellStyle name="Normální 30" xfId="665"/>
    <cellStyle name="Normální 31" xfId="666"/>
    <cellStyle name="Normální 32" xfId="667"/>
    <cellStyle name="Normální 33" xfId="668"/>
    <cellStyle name="Normální 34" xfId="669"/>
    <cellStyle name="Normální 35" xfId="670"/>
    <cellStyle name="Normální 36" xfId="671"/>
    <cellStyle name="Normální 37" xfId="672"/>
    <cellStyle name="Normální 38" xfId="673"/>
    <cellStyle name="Normální 39" xfId="674"/>
    <cellStyle name="normální 4" xfId="675"/>
    <cellStyle name="Normální 40" xfId="676"/>
    <cellStyle name="Normální 41" xfId="677"/>
    <cellStyle name="Normální 42" xfId="678"/>
    <cellStyle name="Normální 43" xfId="679"/>
    <cellStyle name="Normální 44" xfId="680"/>
    <cellStyle name="Normální 45" xfId="681"/>
    <cellStyle name="Normální 46" xfId="682"/>
    <cellStyle name="Normální 47" xfId="683"/>
    <cellStyle name="Normální 48" xfId="684"/>
    <cellStyle name="Normální 49" xfId="685"/>
    <cellStyle name="normální 5" xfId="686"/>
    <cellStyle name="Normální 50" xfId="687"/>
    <cellStyle name="Normální 51" xfId="688"/>
    <cellStyle name="Normální 52" xfId="689"/>
    <cellStyle name="Normální 53" xfId="690"/>
    <cellStyle name="Normální 54" xfId="691"/>
    <cellStyle name="Normální 55" xfId="692"/>
    <cellStyle name="Normální 56" xfId="693"/>
    <cellStyle name="Normální 57" xfId="694"/>
    <cellStyle name="Normální 58" xfId="695"/>
    <cellStyle name="Normální 59" xfId="696"/>
    <cellStyle name="normální 6" xfId="697"/>
    <cellStyle name="Normální 60" xfId="698"/>
    <cellStyle name="Normální 61" xfId="699"/>
    <cellStyle name="Normální 62" xfId="700"/>
    <cellStyle name="Normální 63" xfId="701"/>
    <cellStyle name="Normální 64" xfId="702"/>
    <cellStyle name="Normální 65" xfId="703"/>
    <cellStyle name="Normální 66" xfId="704"/>
    <cellStyle name="Normální 67" xfId="705"/>
    <cellStyle name="Normální 68" xfId="706"/>
    <cellStyle name="Normální 69" xfId="707"/>
    <cellStyle name="normální 7" xfId="708"/>
    <cellStyle name="normální 8" xfId="709"/>
    <cellStyle name="normální 8 2" xfId="710"/>
    <cellStyle name="normální 8 3" xfId="711"/>
    <cellStyle name="normální 9" xfId="712"/>
    <cellStyle name="normální 9 2" xfId="713"/>
    <cellStyle name="normální 9 3" xfId="714"/>
    <cellStyle name="normální_POL.XLS" xfId="715"/>
    <cellStyle name="normální_River Diamond_CELKOVÁ REKAPITULACE" xfId="716"/>
    <cellStyle name="Normalny_laroux" xfId="717"/>
    <cellStyle name="novinka" xfId="718"/>
    <cellStyle name="oddíl" xfId="719"/>
    <cellStyle name="Percent [0]" xfId="720"/>
    <cellStyle name="Percent [00]" xfId="721"/>
    <cellStyle name="počty kusů" xfId="722"/>
    <cellStyle name="polozka" xfId="723"/>
    <cellStyle name="popis" xfId="724"/>
    <cellStyle name="popis polozky" xfId="725"/>
    <cellStyle name="Poznámka" xfId="726"/>
    <cellStyle name="Poznámka 2" xfId="727"/>
    <cellStyle name="Poznámka 2 2" xfId="728"/>
    <cellStyle name="Poznámka 2 3" xfId="729"/>
    <cellStyle name="Poznámka 2 4" xfId="730"/>
    <cellStyle name="Poznámka 3" xfId="731"/>
    <cellStyle name="Poznámka 3 2" xfId="732"/>
    <cellStyle name="Poznámka 3 3" xfId="733"/>
    <cellStyle name="Poznámka 3 4" xfId="734"/>
    <cellStyle name="Poznámka 4" xfId="735"/>
    <cellStyle name="Poznámka 4 2" xfId="736"/>
    <cellStyle name="Poznámka 4 3" xfId="737"/>
    <cellStyle name="Poznámka 4 4" xfId="738"/>
    <cellStyle name="PrePop Currency (0)" xfId="739"/>
    <cellStyle name="PrePop Currency (2)" xfId="740"/>
    <cellStyle name="PrePop Units (0)" xfId="741"/>
    <cellStyle name="PrePop Units (1)" xfId="742"/>
    <cellStyle name="PrePop Units (2)" xfId="743"/>
    <cellStyle name="Percent" xfId="744"/>
    <cellStyle name="Propojená buňka" xfId="745"/>
    <cellStyle name="Propojená buňka 2" xfId="746"/>
    <cellStyle name="Propojená buňka 3" xfId="747"/>
    <cellStyle name="Propojená buňka 4" xfId="748"/>
    <cellStyle name="Skupiny artiklů" xfId="749"/>
    <cellStyle name="snizeni" xfId="750"/>
    <cellStyle name="Specifikace" xfId="751"/>
    <cellStyle name="Specifikace 2" xfId="752"/>
    <cellStyle name="Specifikace 3" xfId="753"/>
    <cellStyle name="Specifikace 4" xfId="754"/>
    <cellStyle name="Specifikace 5" xfId="755"/>
    <cellStyle name="Specifikace_VV_podminky" xfId="756"/>
    <cellStyle name="Správně" xfId="757"/>
    <cellStyle name="Správně 2" xfId="758"/>
    <cellStyle name="Správně 3" xfId="759"/>
    <cellStyle name="Správně 4" xfId="760"/>
    <cellStyle name="Standard_aktuell" xfId="761"/>
    <cellStyle name="standardní-Courier12" xfId="762"/>
    <cellStyle name="standardní-podtržený" xfId="763"/>
    <cellStyle name="standardní-podtržený-šikmý" xfId="764"/>
    <cellStyle name="standardní-tučně" xfId="765"/>
    <cellStyle name="standard-podtr" xfId="766"/>
    <cellStyle name="standard-podtr/tučně" xfId="767"/>
    <cellStyle name="Styl 1" xfId="768"/>
    <cellStyle name="Styl 1 2" xfId="769"/>
    <cellStyle name="Styl 1 3" xfId="770"/>
    <cellStyle name="Styl 1 4" xfId="771"/>
    <cellStyle name="text" xfId="772"/>
    <cellStyle name="Text Indent A" xfId="773"/>
    <cellStyle name="Text Indent B" xfId="774"/>
    <cellStyle name="Text Indent C" xfId="775"/>
    <cellStyle name="Text upozornění" xfId="776"/>
    <cellStyle name="Text upozornění 2" xfId="777"/>
    <cellStyle name="Text upozornění 3" xfId="778"/>
    <cellStyle name="Text upozornění 4" xfId="779"/>
    <cellStyle name="Vstup" xfId="780"/>
    <cellStyle name="Vstup 2" xfId="781"/>
    <cellStyle name="Vstup 3" xfId="782"/>
    <cellStyle name="Vstup 4" xfId="783"/>
    <cellStyle name="Výpočet" xfId="784"/>
    <cellStyle name="Výpočet 2" xfId="785"/>
    <cellStyle name="Výpočet 3" xfId="786"/>
    <cellStyle name="Výpočet 4" xfId="787"/>
    <cellStyle name="výprodej" xfId="788"/>
    <cellStyle name="vyrobce" xfId="789"/>
    <cellStyle name="Výstup" xfId="790"/>
    <cellStyle name="Výstup 2" xfId="791"/>
    <cellStyle name="Výstup 3" xfId="792"/>
    <cellStyle name="Výstup 4" xfId="793"/>
    <cellStyle name="Vysvětlující text" xfId="794"/>
    <cellStyle name="Vysvětlující text 2" xfId="795"/>
    <cellStyle name="Vysvětlující text 3" xfId="796"/>
    <cellStyle name="Vysvětlující text 4" xfId="797"/>
    <cellStyle name="Währung [0]_laroux" xfId="798"/>
    <cellStyle name="Währung_laroux" xfId="799"/>
    <cellStyle name="Walutowy [0]_laroux" xfId="800"/>
    <cellStyle name="Walutowy_laroux" xfId="801"/>
    <cellStyle name="Zvýraznění 1" xfId="802"/>
    <cellStyle name="Zvýraznění 1 2" xfId="803"/>
    <cellStyle name="Zvýraznění 1 3" xfId="804"/>
    <cellStyle name="Zvýraznění 1 4" xfId="805"/>
    <cellStyle name="Zvýraznění 2" xfId="806"/>
    <cellStyle name="Zvýraznění 2 2" xfId="807"/>
    <cellStyle name="Zvýraznění 2 3" xfId="808"/>
    <cellStyle name="Zvýraznění 2 4" xfId="809"/>
    <cellStyle name="Zvýraznění 3" xfId="810"/>
    <cellStyle name="Zvýraznění 3 2" xfId="811"/>
    <cellStyle name="Zvýraznění 3 3" xfId="812"/>
    <cellStyle name="Zvýraznění 3 4" xfId="813"/>
    <cellStyle name="Zvýraznění 4" xfId="814"/>
    <cellStyle name="Zvýraznění 4 2" xfId="815"/>
    <cellStyle name="Zvýraznění 4 3" xfId="816"/>
    <cellStyle name="Zvýraznění 4 4" xfId="817"/>
    <cellStyle name="Zvýraznění 5" xfId="818"/>
    <cellStyle name="Zvýraznění 5 2" xfId="819"/>
    <cellStyle name="Zvýraznění 5 3" xfId="820"/>
    <cellStyle name="Zvýraznění 5 4" xfId="821"/>
    <cellStyle name="Zvýraznění 6" xfId="822"/>
    <cellStyle name="Zvýraznění 6 2" xfId="823"/>
    <cellStyle name="Zvýraznění 6 3" xfId="824"/>
    <cellStyle name="Zvýraznění 6 4" xfId="825"/>
    <cellStyle name="Zvýrazni" xfId="826"/>
    <cellStyle name="通貨_販促-2005" xfId="8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LA\Skupina\_odlo&#382;en&#233;1\stromoradi\italska\menza_VSE\menza_VSE_fin\finalni_2013\MENZA_ITAL_ROZP+VV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LA\Skupina\_odlo&#382;en&#233;1\STR_ITAL_ROZPOCET+VV%202012_.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A\Skupina\_odlo&#382;en&#233;1\stromoradi\ostr&#269;ilovo\_FINAL\ostr&#269;ilovo_nam_rozpo&#269;e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lkove naklady_VV"/>
      <sheetName val="udržba_VV"/>
      <sheetName val="založení_VV"/>
      <sheetName val="založení_R"/>
      <sheetName val="udržba_R"/>
      <sheetName val="celkove naklady_R"/>
    </sheetNames>
    <sheetDataSet>
      <sheetData sheetId="3">
        <row r="40">
          <cell r="D40" t="str">
            <v>m2</v>
          </cell>
        </row>
        <row r="41">
          <cell r="B41" t="str">
            <v>specifikace</v>
          </cell>
        </row>
        <row r="62">
          <cell r="C62" t="str">
            <v>ukotvení dřeviny třemi kůly do 3m</v>
          </cell>
          <cell r="D62" t="str">
            <v>ks</v>
          </cell>
        </row>
        <row r="63">
          <cell r="B63" t="str">
            <v>specifikace</v>
          </cell>
          <cell r="C63" t="str">
            <v>kůly (frézované, impregnované, se špicí,ø 80mm, délka min. 2,5m) a příčky (u paty kmene trojitá řadou příček z půlené frézované kulatiny ø 80 mm, délka 0,6m + na horním konci kůlů 3 ks z téhož materiálu) k ukotvení stromu, vč. kurty (černá barva, syntetic</v>
          </cell>
          <cell r="D63" t="str">
            <v>ks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lkove naklady_VV"/>
      <sheetName val="VV_udržba"/>
      <sheetName val="VV_zalozeni"/>
      <sheetName val="celkove naklady_rozpocet"/>
      <sheetName val="rozpočet_zalozeni"/>
      <sheetName val="udržba_rozpocet"/>
    </sheetNames>
    <sheetDataSet>
      <sheetData sheetId="4">
        <row r="110">
          <cell r="B110" t="str">
            <v>R</v>
          </cell>
          <cell r="D110" t="str">
            <v>ks</v>
          </cell>
        </row>
        <row r="111">
          <cell r="B111" t="str">
            <v>specifikace</v>
          </cell>
          <cell r="D111" t="str">
            <v>bm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trčilovo_výkaz_výměr"/>
      <sheetName val="celkove naklady_vykaz"/>
      <sheetName val="ostrčilovo_udržba_vykaz"/>
      <sheetName val="celkove naklady"/>
      <sheetName val="ostrčilovo_rozpočet"/>
      <sheetName val="ostrčilovo_udržba"/>
    </sheetNames>
    <sheetDataSet>
      <sheetData sheetId="4">
        <row r="52">
          <cell r="B52" t="str">
            <v>45157 - 7777</v>
          </cell>
          <cell r="D52" t="str">
            <v>m2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5"/>
  <sheetViews>
    <sheetView zoomScalePageLayoutView="0" workbookViewId="0" topLeftCell="A1">
      <selection activeCell="C19" sqref="C19"/>
    </sheetView>
  </sheetViews>
  <sheetFormatPr defaultColWidth="9.140625" defaultRowHeight="12.75"/>
  <cols>
    <col min="1" max="1" width="7.7109375" style="123" customWidth="1"/>
    <col min="2" max="2" width="12.28125" style="123" customWidth="1"/>
    <col min="3" max="3" width="56.7109375" style="123" customWidth="1"/>
    <col min="4" max="4" width="10.7109375" style="123" customWidth="1"/>
    <col min="5" max="5" width="10.28125" style="123" customWidth="1"/>
    <col min="6" max="6" width="12.7109375" style="123" customWidth="1"/>
    <col min="7" max="7" width="12.140625" style="123" customWidth="1"/>
    <col min="8" max="8" width="10.140625" style="123" customWidth="1"/>
    <col min="9" max="16384" width="9.140625" style="123" customWidth="1"/>
  </cols>
  <sheetData>
    <row r="1" spans="1:7" ht="12">
      <c r="A1" s="1" t="s">
        <v>143</v>
      </c>
      <c r="B1" s="2"/>
      <c r="C1" s="1"/>
      <c r="D1" s="120"/>
      <c r="E1" s="120"/>
      <c r="F1" s="120"/>
      <c r="G1" s="120"/>
    </row>
    <row r="2" spans="1:7" ht="12">
      <c r="A2" s="3" t="s">
        <v>321</v>
      </c>
      <c r="B2" s="2"/>
      <c r="C2" s="3"/>
      <c r="D2" s="120"/>
      <c r="E2" s="120"/>
      <c r="F2" s="120"/>
      <c r="G2" s="120"/>
    </row>
    <row r="3" spans="1:7" s="127" customFormat="1" ht="12">
      <c r="A3" s="136"/>
      <c r="B3" s="137"/>
      <c r="C3" s="136"/>
      <c r="D3" s="122"/>
      <c r="E3" s="122"/>
      <c r="F3" s="122"/>
      <c r="G3" s="122"/>
    </row>
    <row r="4" spans="1:3" ht="12">
      <c r="A4" s="121" t="s">
        <v>81</v>
      </c>
      <c r="B4" s="122"/>
      <c r="C4" s="121"/>
    </row>
    <row r="5" spans="1:3" ht="12">
      <c r="A5" s="301" t="s">
        <v>82</v>
      </c>
      <c r="B5" s="302"/>
      <c r="C5" s="308">
        <f>B_VVM_založení!$C$16</f>
        <v>0</v>
      </c>
    </row>
    <row r="6" spans="1:3" ht="12">
      <c r="A6" s="301" t="s">
        <v>66</v>
      </c>
      <c r="B6" s="303"/>
      <c r="C6" s="309">
        <f>B_VVM_udrzba!$C$5</f>
        <v>0</v>
      </c>
    </row>
    <row r="7" spans="1:3" ht="12">
      <c r="A7" s="301" t="s">
        <v>84</v>
      </c>
      <c r="B7" s="303"/>
      <c r="C7" s="309">
        <f>B_VVM_udrzba!$C$6</f>
        <v>0</v>
      </c>
    </row>
    <row r="8" spans="1:3" ht="12">
      <c r="A8" s="301" t="s">
        <v>68</v>
      </c>
      <c r="B8" s="303"/>
      <c r="C8" s="309">
        <f>B_VVM_udrzba!$C$7</f>
        <v>0</v>
      </c>
    </row>
    <row r="9" spans="1:3" ht="12">
      <c r="A9" s="301" t="s">
        <v>69</v>
      </c>
      <c r="B9" s="303"/>
      <c r="C9" s="309">
        <f>B_VVM_udrzba!$C$8</f>
        <v>0</v>
      </c>
    </row>
    <row r="10" spans="1:3" ht="12.75" thickBot="1">
      <c r="A10" s="304" t="s">
        <v>70</v>
      </c>
      <c r="B10" s="304"/>
      <c r="C10" s="310">
        <f>B_VVM_udrzba!$C$9</f>
        <v>0</v>
      </c>
    </row>
    <row r="11" spans="1:3" ht="12">
      <c r="A11" s="301" t="s">
        <v>22</v>
      </c>
      <c r="B11" s="301"/>
      <c r="C11" s="308">
        <f>SUM(C5:C10)</f>
        <v>0</v>
      </c>
    </row>
    <row r="12" spans="1:3" ht="12.75" thickBot="1">
      <c r="A12" s="304" t="s">
        <v>27</v>
      </c>
      <c r="B12" s="304"/>
      <c r="C12" s="310">
        <f>C11*0.21</f>
        <v>0</v>
      </c>
    </row>
    <row r="13" spans="1:3" ht="12.75" thickBot="1">
      <c r="A13" s="305" t="s">
        <v>21</v>
      </c>
      <c r="B13" s="306"/>
      <c r="C13" s="311">
        <f>SUM(C11:C12)</f>
        <v>0</v>
      </c>
    </row>
    <row r="15" spans="1:8" ht="12">
      <c r="A15" s="124"/>
      <c r="B15" s="125"/>
      <c r="C15" s="124"/>
      <c r="D15" s="126"/>
      <c r="E15" s="126"/>
      <c r="F15" s="126"/>
      <c r="G15" s="126"/>
      <c r="H15" s="126"/>
    </row>
    <row r="25" spans="1:8" s="127" customFormat="1" ht="12">
      <c r="A25" s="123"/>
      <c r="B25" s="123"/>
      <c r="C25" s="123"/>
      <c r="D25" s="123"/>
      <c r="E25" s="123"/>
      <c r="F25" s="123"/>
      <c r="G25" s="123"/>
      <c r="H25" s="123"/>
    </row>
  </sheetData>
  <sheetProtection sheet="1" objects="1" scenarios="1"/>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J59"/>
  <sheetViews>
    <sheetView zoomScalePageLayoutView="0" workbookViewId="0" topLeftCell="A1">
      <selection activeCell="F11" sqref="F11"/>
    </sheetView>
  </sheetViews>
  <sheetFormatPr defaultColWidth="9.140625" defaultRowHeight="12.75"/>
  <cols>
    <col min="1" max="1" width="7.7109375" style="73" customWidth="1"/>
    <col min="2" max="2" width="12.28125" style="73" customWidth="1"/>
    <col min="3" max="3" width="56.7109375" style="73" customWidth="1"/>
    <col min="4" max="4" width="10.7109375" style="73" customWidth="1"/>
    <col min="5" max="5" width="10.28125" style="73" customWidth="1"/>
    <col min="6" max="6" width="12.7109375" style="372" customWidth="1"/>
    <col min="7" max="7" width="12.140625" style="73" customWidth="1"/>
    <col min="8" max="8" width="11.00390625" style="73" customWidth="1"/>
    <col min="9" max="9" width="9.140625" style="73" customWidth="1"/>
    <col min="10" max="10" width="65.140625" style="73" customWidth="1"/>
    <col min="11" max="16384" width="9.140625" style="73" customWidth="1"/>
  </cols>
  <sheetData>
    <row r="1" spans="1:7" ht="12">
      <c r="A1" s="1" t="s">
        <v>143</v>
      </c>
      <c r="B1" s="2"/>
      <c r="C1" s="1"/>
      <c r="D1" s="8"/>
      <c r="E1" s="8"/>
      <c r="F1" s="371"/>
      <c r="G1" s="8"/>
    </row>
    <row r="2" spans="1:7" ht="12">
      <c r="A2" s="3" t="s">
        <v>261</v>
      </c>
      <c r="B2" s="2"/>
      <c r="C2" s="3"/>
      <c r="D2" s="8"/>
      <c r="E2" s="8"/>
      <c r="F2" s="371"/>
      <c r="G2" s="8"/>
    </row>
    <row r="4" spans="1:3" ht="11.25">
      <c r="A4" s="10" t="s">
        <v>322</v>
      </c>
      <c r="B4" s="9"/>
      <c r="C4" s="10"/>
    </row>
    <row r="5" spans="1:3" ht="11.25">
      <c r="A5" s="80" t="s">
        <v>66</v>
      </c>
      <c r="B5" s="81"/>
      <c r="C5" s="82">
        <f>$H$16</f>
        <v>0</v>
      </c>
    </row>
    <row r="6" spans="1:3" ht="11.25">
      <c r="A6" s="80" t="s">
        <v>67</v>
      </c>
      <c r="B6" s="81"/>
      <c r="C6" s="82">
        <f>$H$24</f>
        <v>0</v>
      </c>
    </row>
    <row r="7" spans="1:3" ht="11.25">
      <c r="A7" s="80" t="s">
        <v>68</v>
      </c>
      <c r="B7" s="81"/>
      <c r="C7" s="82">
        <f>$H$32</f>
        <v>0</v>
      </c>
    </row>
    <row r="8" spans="1:3" ht="11.25">
      <c r="A8" s="80" t="s">
        <v>69</v>
      </c>
      <c r="B8" s="81"/>
      <c r="C8" s="82">
        <f>$H$40</f>
        <v>0</v>
      </c>
    </row>
    <row r="9" spans="1:3" ht="12" thickBot="1">
      <c r="A9" s="83" t="s">
        <v>70</v>
      </c>
      <c r="B9" s="83"/>
      <c r="C9" s="84">
        <f>$H$47</f>
        <v>0</v>
      </c>
    </row>
    <row r="10" spans="1:3" ht="11.25">
      <c r="A10" s="80" t="s">
        <v>22</v>
      </c>
      <c r="B10" s="80"/>
      <c r="C10" s="85">
        <f>SUM(C5:C9)</f>
        <v>0</v>
      </c>
    </row>
    <row r="11" spans="1:3" ht="12" thickBot="1">
      <c r="A11" s="83" t="s">
        <v>27</v>
      </c>
      <c r="B11" s="83"/>
      <c r="C11" s="84">
        <f>C10*0.21</f>
        <v>0</v>
      </c>
    </row>
    <row r="12" spans="1:3" ht="12" thickBot="1">
      <c r="A12" s="86" t="s">
        <v>21</v>
      </c>
      <c r="B12" s="87"/>
      <c r="C12" s="88">
        <f>SUM(C10:C11)</f>
        <v>0</v>
      </c>
    </row>
    <row r="14" spans="1:8" ht="11.25">
      <c r="A14" s="89" t="s">
        <v>13</v>
      </c>
      <c r="B14" s="89" t="s">
        <v>0</v>
      </c>
      <c r="C14" s="89" t="s">
        <v>1</v>
      </c>
      <c r="D14" s="90" t="s">
        <v>2</v>
      </c>
      <c r="E14" s="90" t="s">
        <v>3</v>
      </c>
      <c r="F14" s="373"/>
      <c r="G14" s="90" t="s">
        <v>71</v>
      </c>
      <c r="H14" s="90" t="s">
        <v>4</v>
      </c>
    </row>
    <row r="15" spans="1:8" ht="11.25">
      <c r="A15" s="91" t="s">
        <v>72</v>
      </c>
      <c r="B15" s="92"/>
      <c r="C15" s="91"/>
      <c r="D15" s="93"/>
      <c r="E15" s="93"/>
      <c r="F15" s="374"/>
      <c r="G15" s="93"/>
      <c r="H15" s="93"/>
    </row>
    <row r="16" spans="1:8" ht="11.25">
      <c r="A16" s="95" t="s">
        <v>4</v>
      </c>
      <c r="B16" s="96"/>
      <c r="C16" s="97"/>
      <c r="D16" s="98"/>
      <c r="E16" s="98"/>
      <c r="F16" s="375"/>
      <c r="G16" s="98"/>
      <c r="H16" s="99">
        <f>SUM(H18:H21)</f>
        <v>0</v>
      </c>
    </row>
    <row r="17" spans="1:8" ht="11.25">
      <c r="A17" s="100" t="s">
        <v>73</v>
      </c>
      <c r="B17" s="101"/>
      <c r="C17" s="102"/>
      <c r="D17" s="98"/>
      <c r="E17" s="98"/>
      <c r="F17" s="375"/>
      <c r="G17" s="98"/>
      <c r="H17" s="103">
        <f>H16*1.21</f>
        <v>0</v>
      </c>
    </row>
    <row r="18" spans="1:8" ht="11.25">
      <c r="A18" s="104">
        <v>1</v>
      </c>
      <c r="B18" s="104" t="s">
        <v>17</v>
      </c>
      <c r="C18" s="108" t="s">
        <v>315</v>
      </c>
      <c r="D18" s="104" t="s">
        <v>7</v>
      </c>
      <c r="E18" s="110">
        <v>1.2</v>
      </c>
      <c r="F18" s="376"/>
      <c r="G18" s="104">
        <v>5</v>
      </c>
      <c r="H18" s="249">
        <f>E18*F18*G18</f>
        <v>0</v>
      </c>
    </row>
    <row r="19" spans="1:8" ht="22.5">
      <c r="A19" s="104">
        <v>2</v>
      </c>
      <c r="B19" s="104" t="s">
        <v>17</v>
      </c>
      <c r="C19" s="108" t="s">
        <v>240</v>
      </c>
      <c r="D19" s="104" t="s">
        <v>6</v>
      </c>
      <c r="E19" s="104">
        <v>121</v>
      </c>
      <c r="F19" s="376"/>
      <c r="G19" s="104">
        <v>3</v>
      </c>
      <c r="H19" s="249">
        <f>E19*F19*G19</f>
        <v>0</v>
      </c>
    </row>
    <row r="20" spans="1:8" ht="11.25">
      <c r="A20" s="104">
        <v>3</v>
      </c>
      <c r="B20" s="104" t="s">
        <v>17</v>
      </c>
      <c r="C20" s="108" t="s">
        <v>314</v>
      </c>
      <c r="D20" s="104" t="s">
        <v>118</v>
      </c>
      <c r="E20" s="104">
        <v>1</v>
      </c>
      <c r="F20" s="376"/>
      <c r="G20" s="104">
        <v>1</v>
      </c>
      <c r="H20" s="249">
        <f>E20*F20*G20</f>
        <v>0</v>
      </c>
    </row>
    <row r="21" spans="1:8" ht="22.5">
      <c r="A21" s="104">
        <v>4</v>
      </c>
      <c r="B21" s="104" t="s">
        <v>17</v>
      </c>
      <c r="C21" s="108" t="s">
        <v>241</v>
      </c>
      <c r="D21" s="104" t="s">
        <v>6</v>
      </c>
      <c r="E21" s="109">
        <v>121</v>
      </c>
      <c r="F21" s="376"/>
      <c r="G21" s="104">
        <v>12</v>
      </c>
      <c r="H21" s="249">
        <f>E21*F21*G21</f>
        <v>0</v>
      </c>
    </row>
    <row r="22" spans="1:8" ht="11.25">
      <c r="A22" s="94"/>
      <c r="B22" s="94"/>
      <c r="C22" s="111"/>
      <c r="D22" s="94"/>
      <c r="E22" s="300"/>
      <c r="F22" s="374"/>
      <c r="G22" s="94"/>
      <c r="H22" s="112"/>
    </row>
    <row r="23" spans="1:8" ht="11.25">
      <c r="A23" s="91" t="s">
        <v>74</v>
      </c>
      <c r="B23" s="92"/>
      <c r="C23" s="91"/>
      <c r="D23" s="94"/>
      <c r="E23" s="94"/>
      <c r="F23" s="377"/>
      <c r="G23" s="94"/>
      <c r="H23" s="94"/>
    </row>
    <row r="24" spans="1:8" ht="11.25">
      <c r="A24" s="95" t="s">
        <v>4</v>
      </c>
      <c r="B24" s="96"/>
      <c r="C24" s="97"/>
      <c r="D24" s="98"/>
      <c r="E24" s="98"/>
      <c r="F24" s="375"/>
      <c r="G24" s="98"/>
      <c r="H24" s="99">
        <f>SUM(H26:H30)</f>
        <v>0</v>
      </c>
    </row>
    <row r="25" spans="1:8" ht="11.25">
      <c r="A25" s="100" t="s">
        <v>75</v>
      </c>
      <c r="B25" s="101"/>
      <c r="C25" s="102"/>
      <c r="D25" s="98"/>
      <c r="E25" s="98"/>
      <c r="F25" s="375"/>
      <c r="G25" s="98"/>
      <c r="H25" s="103">
        <f>H24*1.21</f>
        <v>0</v>
      </c>
    </row>
    <row r="26" spans="1:8" ht="11.25">
      <c r="A26" s="104">
        <v>1</v>
      </c>
      <c r="B26" s="104" t="s">
        <v>18</v>
      </c>
      <c r="C26" s="108" t="s">
        <v>315</v>
      </c>
      <c r="D26" s="104" t="s">
        <v>7</v>
      </c>
      <c r="E26" s="110">
        <v>1.2</v>
      </c>
      <c r="F26" s="376"/>
      <c r="G26" s="104">
        <v>5</v>
      </c>
      <c r="H26" s="249">
        <f>E26*F26*G26</f>
        <v>0</v>
      </c>
    </row>
    <row r="27" spans="1:8" ht="22.5">
      <c r="A27" s="104">
        <v>2</v>
      </c>
      <c r="B27" s="104" t="s">
        <v>17</v>
      </c>
      <c r="C27" s="108" t="s">
        <v>242</v>
      </c>
      <c r="D27" s="104" t="s">
        <v>6</v>
      </c>
      <c r="E27" s="104">
        <v>121</v>
      </c>
      <c r="F27" s="376"/>
      <c r="G27" s="104">
        <v>3</v>
      </c>
      <c r="H27" s="249">
        <f>E27*F27*G27</f>
        <v>0</v>
      </c>
    </row>
    <row r="28" spans="1:8" ht="11.25">
      <c r="A28" s="104">
        <v>3</v>
      </c>
      <c r="B28" s="104" t="s">
        <v>17</v>
      </c>
      <c r="C28" s="108" t="s">
        <v>314</v>
      </c>
      <c r="D28" s="104" t="s">
        <v>118</v>
      </c>
      <c r="E28" s="104">
        <v>1</v>
      </c>
      <c r="F28" s="376"/>
      <c r="G28" s="104">
        <v>1</v>
      </c>
      <c r="H28" s="249">
        <f>E28*F28*G28</f>
        <v>0</v>
      </c>
    </row>
    <row r="29" spans="1:8" ht="22.5">
      <c r="A29" s="104">
        <v>4</v>
      </c>
      <c r="B29" s="104" t="s">
        <v>17</v>
      </c>
      <c r="C29" s="108" t="s">
        <v>243</v>
      </c>
      <c r="D29" s="104" t="s">
        <v>6</v>
      </c>
      <c r="E29" s="109">
        <v>121</v>
      </c>
      <c r="F29" s="376"/>
      <c r="G29" s="104">
        <v>12</v>
      </c>
      <c r="H29" s="250">
        <f>E29*F29*G29</f>
        <v>0</v>
      </c>
    </row>
    <row r="30" spans="1:8" ht="22.5">
      <c r="A30" s="104">
        <v>5</v>
      </c>
      <c r="B30" s="104" t="s">
        <v>17</v>
      </c>
      <c r="C30" s="108" t="s">
        <v>244</v>
      </c>
      <c r="D30" s="104" t="s">
        <v>118</v>
      </c>
      <c r="E30" s="104">
        <v>1</v>
      </c>
      <c r="F30" s="376"/>
      <c r="G30" s="104">
        <v>1</v>
      </c>
      <c r="H30" s="249">
        <f>E30*F30*G30</f>
        <v>0</v>
      </c>
    </row>
    <row r="31" spans="1:8" ht="11.25">
      <c r="A31" s="91" t="s">
        <v>76</v>
      </c>
      <c r="B31" s="92"/>
      <c r="C31" s="91"/>
      <c r="D31" s="94"/>
      <c r="E31" s="94"/>
      <c r="F31" s="377"/>
      <c r="G31" s="94"/>
      <c r="H31" s="94"/>
    </row>
    <row r="32" spans="1:8" ht="11.25">
      <c r="A32" s="95" t="s">
        <v>4</v>
      </c>
      <c r="B32" s="96"/>
      <c r="C32" s="97"/>
      <c r="D32" s="98"/>
      <c r="E32" s="98"/>
      <c r="F32" s="375"/>
      <c r="G32" s="98"/>
      <c r="H32" s="99">
        <f>SUM(H34:H38)</f>
        <v>0</v>
      </c>
    </row>
    <row r="33" spans="1:8" ht="11.25">
      <c r="A33" s="100" t="s">
        <v>75</v>
      </c>
      <c r="B33" s="101"/>
      <c r="C33" s="102"/>
      <c r="D33" s="98"/>
      <c r="E33" s="98"/>
      <c r="F33" s="375"/>
      <c r="G33" s="98"/>
      <c r="H33" s="103">
        <f>H32*1.21</f>
        <v>0</v>
      </c>
    </row>
    <row r="34" spans="1:8" ht="22.5">
      <c r="A34" s="104">
        <v>1</v>
      </c>
      <c r="B34" s="104" t="s">
        <v>245</v>
      </c>
      <c r="C34" s="108" t="s">
        <v>242</v>
      </c>
      <c r="D34" s="104" t="s">
        <v>6</v>
      </c>
      <c r="E34" s="104">
        <v>121</v>
      </c>
      <c r="F34" s="376"/>
      <c r="G34" s="104">
        <v>3</v>
      </c>
      <c r="H34" s="249">
        <f>E34*F34*G34</f>
        <v>0</v>
      </c>
    </row>
    <row r="35" spans="1:8" ht="11.25">
      <c r="A35" s="104">
        <v>2</v>
      </c>
      <c r="B35" s="104" t="s">
        <v>17</v>
      </c>
      <c r="C35" s="108" t="s">
        <v>314</v>
      </c>
      <c r="D35" s="104" t="s">
        <v>118</v>
      </c>
      <c r="E35" s="104">
        <v>1</v>
      </c>
      <c r="F35" s="376"/>
      <c r="G35" s="104">
        <v>1</v>
      </c>
      <c r="H35" s="249">
        <f>E35*F35*G35</f>
        <v>0</v>
      </c>
    </row>
    <row r="36" spans="1:8" ht="22.5">
      <c r="A36" s="104">
        <v>3</v>
      </c>
      <c r="B36" s="104" t="s">
        <v>17</v>
      </c>
      <c r="C36" s="108" t="s">
        <v>243</v>
      </c>
      <c r="D36" s="104" t="s">
        <v>6</v>
      </c>
      <c r="E36" s="109">
        <v>121</v>
      </c>
      <c r="F36" s="376"/>
      <c r="G36" s="104">
        <v>12</v>
      </c>
      <c r="H36" s="249">
        <f>E36*F36*G36</f>
        <v>0</v>
      </c>
    </row>
    <row r="37" spans="1:8" ht="11.25">
      <c r="A37" s="104">
        <v>4</v>
      </c>
      <c r="B37" s="104" t="s">
        <v>18</v>
      </c>
      <c r="C37" s="108" t="s">
        <v>315</v>
      </c>
      <c r="D37" s="104" t="s">
        <v>7</v>
      </c>
      <c r="E37" s="110">
        <v>1.2</v>
      </c>
      <c r="F37" s="376"/>
      <c r="G37" s="104">
        <v>5</v>
      </c>
      <c r="H37" s="249">
        <f>E37*F37*G37</f>
        <v>0</v>
      </c>
    </row>
    <row r="38" spans="1:8" ht="22.5">
      <c r="A38" s="104">
        <v>5</v>
      </c>
      <c r="B38" s="104" t="s">
        <v>17</v>
      </c>
      <c r="C38" s="108" t="s">
        <v>244</v>
      </c>
      <c r="D38" s="104" t="s">
        <v>118</v>
      </c>
      <c r="E38" s="104">
        <v>1</v>
      </c>
      <c r="F38" s="376"/>
      <c r="G38" s="104">
        <v>1</v>
      </c>
      <c r="H38" s="249">
        <f>E38*F38*G38</f>
        <v>0</v>
      </c>
    </row>
    <row r="39" spans="1:8" ht="11.25">
      <c r="A39" s="91" t="s">
        <v>77</v>
      </c>
      <c r="B39" s="92"/>
      <c r="C39" s="91"/>
      <c r="D39" s="94"/>
      <c r="E39" s="94"/>
      <c r="F39" s="377"/>
      <c r="G39" s="94"/>
      <c r="H39" s="94"/>
    </row>
    <row r="40" spans="1:8" ht="11.25">
      <c r="A40" s="95" t="s">
        <v>4</v>
      </c>
      <c r="B40" s="96"/>
      <c r="C40" s="97"/>
      <c r="D40" s="98"/>
      <c r="E40" s="98"/>
      <c r="F40" s="375"/>
      <c r="G40" s="98"/>
      <c r="H40" s="99">
        <f>SUM(H42:H45)</f>
        <v>0</v>
      </c>
    </row>
    <row r="41" spans="1:8" ht="11.25">
      <c r="A41" s="100" t="s">
        <v>75</v>
      </c>
      <c r="B41" s="101"/>
      <c r="C41" s="102"/>
      <c r="D41" s="98"/>
      <c r="E41" s="98"/>
      <c r="F41" s="375"/>
      <c r="G41" s="98"/>
      <c r="H41" s="103">
        <f>H40*1.21</f>
        <v>0</v>
      </c>
    </row>
    <row r="42" spans="1:8" ht="22.5">
      <c r="A42" s="104">
        <v>1</v>
      </c>
      <c r="B42" s="104" t="s">
        <v>245</v>
      </c>
      <c r="C42" s="108" t="s">
        <v>242</v>
      </c>
      <c r="D42" s="104" t="s">
        <v>6</v>
      </c>
      <c r="E42" s="104">
        <v>121</v>
      </c>
      <c r="F42" s="376"/>
      <c r="G42" s="104">
        <v>3</v>
      </c>
      <c r="H42" s="249">
        <f>E42*F42*G42</f>
        <v>0</v>
      </c>
    </row>
    <row r="43" spans="1:8" ht="11.25">
      <c r="A43" s="104">
        <v>2</v>
      </c>
      <c r="B43" s="104" t="s">
        <v>17</v>
      </c>
      <c r="C43" s="108" t="s">
        <v>314</v>
      </c>
      <c r="D43" s="104" t="s">
        <v>118</v>
      </c>
      <c r="E43" s="104">
        <v>1</v>
      </c>
      <c r="F43" s="376"/>
      <c r="G43" s="104">
        <v>1</v>
      </c>
      <c r="H43" s="249">
        <f>E43*F43*G43</f>
        <v>0</v>
      </c>
    </row>
    <row r="44" spans="1:10" s="26" customFormat="1" ht="22.5">
      <c r="A44" s="104">
        <v>3</v>
      </c>
      <c r="B44" s="104" t="s">
        <v>17</v>
      </c>
      <c r="C44" s="108" t="s">
        <v>243</v>
      </c>
      <c r="D44" s="104" t="s">
        <v>6</v>
      </c>
      <c r="E44" s="109">
        <v>121</v>
      </c>
      <c r="F44" s="376"/>
      <c r="G44" s="104">
        <v>12</v>
      </c>
      <c r="H44" s="249">
        <f>E44*F44*G44</f>
        <v>0</v>
      </c>
      <c r="J44" s="139"/>
    </row>
    <row r="45" spans="1:8" ht="22.5">
      <c r="A45" s="104">
        <v>4</v>
      </c>
      <c r="B45" s="104" t="s">
        <v>17</v>
      </c>
      <c r="C45" s="108" t="s">
        <v>244</v>
      </c>
      <c r="D45" s="104" t="s">
        <v>118</v>
      </c>
      <c r="E45" s="104">
        <v>1</v>
      </c>
      <c r="F45" s="376"/>
      <c r="G45" s="104">
        <v>1</v>
      </c>
      <c r="H45" s="249">
        <f>E45*F45*G45</f>
        <v>0</v>
      </c>
    </row>
    <row r="46" spans="1:8" ht="11.25">
      <c r="A46" s="307" t="s">
        <v>78</v>
      </c>
      <c r="B46" s="92"/>
      <c r="C46" s="91"/>
      <c r="D46" s="94"/>
      <c r="E46" s="94"/>
      <c r="F46" s="377"/>
      <c r="G46" s="94"/>
      <c r="H46" s="94"/>
    </row>
    <row r="47" spans="1:8" ht="11.25">
      <c r="A47" s="95" t="s">
        <v>4</v>
      </c>
      <c r="B47" s="96"/>
      <c r="C47" s="97"/>
      <c r="D47" s="98"/>
      <c r="E47" s="98"/>
      <c r="F47" s="375"/>
      <c r="G47" s="98"/>
      <c r="H47" s="99">
        <f>SUM(H49:H52)</f>
        <v>0</v>
      </c>
    </row>
    <row r="48" spans="1:8" ht="11.25">
      <c r="A48" s="100" t="s">
        <v>75</v>
      </c>
      <c r="B48" s="101"/>
      <c r="C48" s="102"/>
      <c r="D48" s="98"/>
      <c r="E48" s="98"/>
      <c r="F48" s="375"/>
      <c r="G48" s="98"/>
      <c r="H48" s="103">
        <f>H47*1.21</f>
        <v>0</v>
      </c>
    </row>
    <row r="49" spans="1:8" ht="22.5">
      <c r="A49" s="104">
        <v>1</v>
      </c>
      <c r="B49" s="104" t="s">
        <v>245</v>
      </c>
      <c r="C49" s="108" t="s">
        <v>242</v>
      </c>
      <c r="D49" s="104" t="s">
        <v>6</v>
      </c>
      <c r="E49" s="104">
        <v>121</v>
      </c>
      <c r="F49" s="376"/>
      <c r="G49" s="104">
        <v>3</v>
      </c>
      <c r="H49" s="249">
        <f>E49*F49*G49</f>
        <v>0</v>
      </c>
    </row>
    <row r="50" spans="1:8" ht="11.25">
      <c r="A50" s="104">
        <v>2</v>
      </c>
      <c r="B50" s="104" t="s">
        <v>17</v>
      </c>
      <c r="C50" s="108" t="s">
        <v>314</v>
      </c>
      <c r="D50" s="104" t="s">
        <v>118</v>
      </c>
      <c r="E50" s="104">
        <v>1</v>
      </c>
      <c r="F50" s="376"/>
      <c r="G50" s="104">
        <v>1</v>
      </c>
      <c r="H50" s="249">
        <f>E50*F50*G50</f>
        <v>0</v>
      </c>
    </row>
    <row r="51" spans="1:10" s="26" customFormat="1" ht="22.5">
      <c r="A51" s="104">
        <v>3</v>
      </c>
      <c r="B51" s="104" t="s">
        <v>17</v>
      </c>
      <c r="C51" s="108" t="s">
        <v>243</v>
      </c>
      <c r="D51" s="104" t="s">
        <v>6</v>
      </c>
      <c r="E51" s="109">
        <v>121</v>
      </c>
      <c r="F51" s="376"/>
      <c r="G51" s="104">
        <v>12</v>
      </c>
      <c r="H51" s="249">
        <f>E51*F51*G51</f>
        <v>0</v>
      </c>
      <c r="J51" s="139"/>
    </row>
    <row r="52" spans="1:10" s="26" customFormat="1" ht="22.5">
      <c r="A52" s="104">
        <v>4</v>
      </c>
      <c r="B52" s="104" t="s">
        <v>17</v>
      </c>
      <c r="C52" s="108" t="s">
        <v>244</v>
      </c>
      <c r="D52" s="104" t="s">
        <v>118</v>
      </c>
      <c r="E52" s="104">
        <v>1</v>
      </c>
      <c r="F52" s="376"/>
      <c r="G52" s="104">
        <v>1</v>
      </c>
      <c r="H52" s="249">
        <f>E52*F52*G52</f>
        <v>0</v>
      </c>
      <c r="I52" s="140"/>
      <c r="J52" s="140"/>
    </row>
    <row r="53" spans="1:10" ht="11.25">
      <c r="A53" s="94"/>
      <c r="B53" s="94"/>
      <c r="C53" s="93"/>
      <c r="D53" s="118"/>
      <c r="E53" s="118"/>
      <c r="F53" s="378"/>
      <c r="G53" s="118"/>
      <c r="H53" s="118"/>
      <c r="I53" s="134"/>
      <c r="J53" s="29"/>
    </row>
    <row r="54" spans="1:10" ht="11.25">
      <c r="A54" s="73" t="s">
        <v>142</v>
      </c>
      <c r="F54" s="379"/>
      <c r="I54" s="134"/>
      <c r="J54" s="29"/>
    </row>
    <row r="55" spans="6:10" ht="11.25">
      <c r="F55" s="379"/>
      <c r="I55" s="134"/>
      <c r="J55" s="134"/>
    </row>
    <row r="56" spans="6:10" ht="11.25">
      <c r="F56" s="379"/>
      <c r="I56" s="134"/>
      <c r="J56" s="134"/>
    </row>
    <row r="57" spans="6:10" ht="11.25">
      <c r="F57" s="379"/>
      <c r="I57" s="134"/>
      <c r="J57" s="134"/>
    </row>
    <row r="58" spans="6:10" ht="11.25">
      <c r="F58" s="379"/>
      <c r="I58" s="134"/>
      <c r="J58" s="134"/>
    </row>
    <row r="59" ht="11.25">
      <c r="F59" s="379"/>
    </row>
  </sheetData>
  <sheetProtection sheet="1" objects="1" scenarios="1"/>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Footer>&amp;C&amp;"Calibri,Obyčejné"&amp;8&amp;P/&amp;N</oddFooter>
  </headerFooter>
</worksheet>
</file>

<file path=xl/worksheets/sheet3.xml><?xml version="1.0" encoding="utf-8"?>
<worksheet xmlns="http://schemas.openxmlformats.org/spreadsheetml/2006/main" xmlns:r="http://schemas.openxmlformats.org/officeDocument/2006/relationships">
  <sheetPr>
    <tabColor theme="6" tint="0.39998000860214233"/>
  </sheetPr>
  <dimension ref="A1:I204"/>
  <sheetViews>
    <sheetView tabSelected="1" zoomScalePageLayoutView="0" workbookViewId="0" topLeftCell="A52">
      <selection activeCell="F71" sqref="F71"/>
    </sheetView>
  </sheetViews>
  <sheetFormatPr defaultColWidth="9.140625" defaultRowHeight="12.75"/>
  <cols>
    <col min="1" max="1" width="9.28125" style="198" customWidth="1"/>
    <col min="2" max="2" width="14.00390625" style="198" customWidth="1"/>
    <col min="3" max="3" width="70.7109375" style="198" customWidth="1"/>
    <col min="4" max="4" width="4.140625" style="198" customWidth="1"/>
    <col min="5" max="5" width="8.140625" style="198" customWidth="1"/>
    <col min="6" max="6" width="9.8515625" style="342" customWidth="1"/>
    <col min="7" max="7" width="10.7109375" style="198" customWidth="1"/>
    <col min="8" max="8" width="3.140625" style="198" customWidth="1"/>
    <col min="9" max="16384" width="9.140625" style="198" customWidth="1"/>
  </cols>
  <sheetData>
    <row r="1" spans="1:9" s="154" customFormat="1" ht="12.75">
      <c r="A1" s="222" t="s">
        <v>143</v>
      </c>
      <c r="B1" s="223"/>
      <c r="C1" s="222"/>
      <c r="D1" s="152"/>
      <c r="E1" s="152"/>
      <c r="F1" s="323"/>
      <c r="G1" s="153"/>
      <c r="H1" s="153"/>
      <c r="I1" s="153"/>
    </row>
    <row r="2" spans="1:9" s="154" customFormat="1" ht="12.75">
      <c r="A2" s="222" t="s">
        <v>261</v>
      </c>
      <c r="B2" s="222" t="s">
        <v>260</v>
      </c>
      <c r="C2" s="224"/>
      <c r="D2" s="152"/>
      <c r="E2" s="152"/>
      <c r="F2" s="323"/>
      <c r="G2" s="166"/>
      <c r="H2" s="166"/>
      <c r="I2" s="166"/>
    </row>
    <row r="3" spans="1:7" ht="11.25">
      <c r="A3" s="153" t="s">
        <v>324</v>
      </c>
      <c r="B3" s="152"/>
      <c r="C3" s="153"/>
      <c r="D3" s="152"/>
      <c r="E3" s="152"/>
      <c r="F3" s="323"/>
      <c r="G3" s="153"/>
    </row>
    <row r="4" spans="1:7" ht="11.25">
      <c r="A4" s="153"/>
      <c r="B4" s="152"/>
      <c r="C4" s="153"/>
      <c r="D4" s="152"/>
      <c r="E4" s="152"/>
      <c r="F4" s="323"/>
      <c r="G4" s="153"/>
    </row>
    <row r="5" spans="1:8" s="154" customFormat="1" ht="15" customHeight="1">
      <c r="A5" s="285" t="s">
        <v>255</v>
      </c>
      <c r="B5" s="286"/>
      <c r="C5" s="287"/>
      <c r="D5" s="146"/>
      <c r="E5" s="146"/>
      <c r="F5" s="324"/>
      <c r="G5" s="153"/>
      <c r="H5" s="153"/>
    </row>
    <row r="6" spans="1:8" s="154" customFormat="1" ht="12.75" customHeight="1">
      <c r="A6" s="288" t="s">
        <v>239</v>
      </c>
      <c r="B6" s="286"/>
      <c r="C6" s="289">
        <f>$G$31</f>
        <v>0</v>
      </c>
      <c r="D6" s="146"/>
      <c r="E6" s="146"/>
      <c r="F6" s="324"/>
      <c r="G6" s="153"/>
      <c r="H6" s="153"/>
    </row>
    <row r="7" spans="1:7" ht="11.25">
      <c r="A7" s="290" t="s">
        <v>94</v>
      </c>
      <c r="B7" s="291"/>
      <c r="C7" s="289">
        <f>$G$35</f>
        <v>0</v>
      </c>
      <c r="D7" s="148"/>
      <c r="E7" s="148"/>
      <c r="F7" s="325"/>
      <c r="G7" s="149"/>
    </row>
    <row r="8" spans="1:7" ht="11.25">
      <c r="A8" s="290" t="s">
        <v>276</v>
      </c>
      <c r="B8" s="291"/>
      <c r="C8" s="289">
        <f>$G$40</f>
        <v>0</v>
      </c>
      <c r="D8" s="148"/>
      <c r="E8" s="148"/>
      <c r="F8" s="325"/>
      <c r="G8" s="149"/>
    </row>
    <row r="9" spans="1:7" ht="11.25">
      <c r="A9" s="290" t="s">
        <v>20</v>
      </c>
      <c r="B9" s="291"/>
      <c r="C9" s="289">
        <f>$G$44</f>
        <v>0</v>
      </c>
      <c r="D9" s="148"/>
      <c r="E9" s="148"/>
      <c r="F9" s="325"/>
      <c r="G9" s="149"/>
    </row>
    <row r="10" spans="1:7" ht="11.25">
      <c r="A10" s="288" t="s">
        <v>29</v>
      </c>
      <c r="B10" s="291"/>
      <c r="C10" s="289">
        <f>$G$56</f>
        <v>0</v>
      </c>
      <c r="D10" s="148"/>
      <c r="E10" s="148"/>
      <c r="F10" s="325"/>
      <c r="G10" s="149"/>
    </row>
    <row r="11" spans="1:7" ht="11.25">
      <c r="A11" s="288" t="s">
        <v>296</v>
      </c>
      <c r="B11" s="291"/>
      <c r="C11" s="289">
        <f>$G$64</f>
        <v>0</v>
      </c>
      <c r="D11" s="148"/>
      <c r="E11" s="148"/>
      <c r="F11" s="325"/>
      <c r="G11" s="149"/>
    </row>
    <row r="12" spans="1:7" ht="11.25">
      <c r="A12" s="285" t="s">
        <v>254</v>
      </c>
      <c r="B12" s="292"/>
      <c r="C12" s="293"/>
      <c r="D12" s="148"/>
      <c r="E12" s="148"/>
      <c r="F12" s="325"/>
      <c r="G12" s="151"/>
    </row>
    <row r="13" spans="1:7" ht="11.25">
      <c r="A13" s="290" t="s">
        <v>31</v>
      </c>
      <c r="B13" s="291"/>
      <c r="C13" s="289">
        <f>G79</f>
        <v>0</v>
      </c>
      <c r="D13" s="152"/>
      <c r="E13" s="152"/>
      <c r="F13" s="323"/>
      <c r="G13" s="153"/>
    </row>
    <row r="14" spans="1:7" ht="11.25">
      <c r="A14" s="290" t="s">
        <v>238</v>
      </c>
      <c r="B14" s="291"/>
      <c r="C14" s="289">
        <f>G95</f>
        <v>0</v>
      </c>
      <c r="D14" s="152"/>
      <c r="E14" s="152"/>
      <c r="F14" s="323"/>
      <c r="G14" s="153"/>
    </row>
    <row r="15" spans="1:7" ht="12" thickBot="1">
      <c r="A15" s="294" t="s">
        <v>14</v>
      </c>
      <c r="B15" s="295"/>
      <c r="C15" s="296">
        <f>G99</f>
        <v>0</v>
      </c>
      <c r="D15" s="152"/>
      <c r="E15" s="152"/>
      <c r="F15" s="323"/>
      <c r="G15" s="153"/>
    </row>
    <row r="16" spans="1:7" ht="11.25">
      <c r="A16" s="216" t="s">
        <v>22</v>
      </c>
      <c r="B16" s="217"/>
      <c r="C16" s="218">
        <f>SUM(C6:C15)</f>
        <v>0</v>
      </c>
      <c r="D16" s="152"/>
      <c r="E16" s="152"/>
      <c r="F16" s="323"/>
      <c r="G16" s="153"/>
    </row>
    <row r="17" spans="1:7" ht="12" thickBot="1">
      <c r="A17" s="216" t="s">
        <v>27</v>
      </c>
      <c r="B17" s="217"/>
      <c r="C17" s="218">
        <f>C16*0.21</f>
        <v>0</v>
      </c>
      <c r="D17" s="152"/>
      <c r="E17" s="152"/>
      <c r="F17" s="323"/>
      <c r="G17" s="153"/>
    </row>
    <row r="18" spans="1:7" ht="12" thickBot="1">
      <c r="A18" s="219" t="s">
        <v>21</v>
      </c>
      <c r="B18" s="220"/>
      <c r="C18" s="221">
        <f>SUM(C16:C17)</f>
        <v>0</v>
      </c>
      <c r="D18" s="152"/>
      <c r="E18" s="152"/>
      <c r="F18" s="323"/>
      <c r="G18" s="153"/>
    </row>
    <row r="19" spans="1:7" ht="11.25">
      <c r="A19" s="153"/>
      <c r="B19" s="147"/>
      <c r="C19" s="154"/>
      <c r="D19" s="152"/>
      <c r="E19" s="152"/>
      <c r="F19" s="323"/>
      <c r="G19" s="153"/>
    </row>
    <row r="20" spans="1:7" ht="11.25">
      <c r="A20" s="153"/>
      <c r="B20" s="152"/>
      <c r="C20" s="153"/>
      <c r="D20" s="152"/>
      <c r="E20" s="152"/>
      <c r="F20" s="323"/>
      <c r="G20" s="153"/>
    </row>
    <row r="21" spans="1:7" ht="11.25">
      <c r="A21" s="156" t="s">
        <v>13</v>
      </c>
      <c r="B21" s="156" t="s">
        <v>0</v>
      </c>
      <c r="C21" s="156" t="s">
        <v>1</v>
      </c>
      <c r="D21" s="157" t="s">
        <v>2</v>
      </c>
      <c r="E21" s="157" t="s">
        <v>3</v>
      </c>
      <c r="F21" s="326"/>
      <c r="G21" s="158" t="s">
        <v>4</v>
      </c>
    </row>
    <row r="22" spans="1:8" s="154" customFormat="1" ht="15" customHeight="1">
      <c r="A22" s="143" t="s">
        <v>311</v>
      </c>
      <c r="B22" s="144"/>
      <c r="C22" s="145"/>
      <c r="D22" s="150"/>
      <c r="E22" s="150"/>
      <c r="F22" s="327"/>
      <c r="G22" s="155"/>
      <c r="H22" s="153"/>
    </row>
    <row r="23" spans="1:8" s="154" customFormat="1" ht="15" customHeight="1">
      <c r="A23" s="159" t="s">
        <v>239</v>
      </c>
      <c r="B23" s="149"/>
      <c r="C23" s="160"/>
      <c r="D23" s="148"/>
      <c r="E23" s="273"/>
      <c r="F23" s="328"/>
      <c r="G23" s="274"/>
      <c r="H23" s="153"/>
    </row>
    <row r="24" spans="1:8" s="154" customFormat="1" ht="15" customHeight="1">
      <c r="A24" s="169">
        <v>1</v>
      </c>
      <c r="B24" s="68" t="s">
        <v>35</v>
      </c>
      <c r="C24" s="196" t="s">
        <v>85</v>
      </c>
      <c r="D24" s="67" t="s">
        <v>7</v>
      </c>
      <c r="E24" s="276" t="s">
        <v>262</v>
      </c>
      <c r="F24" s="329"/>
      <c r="G24" s="187">
        <f aca="true" t="shared" si="0" ref="G24:G30">E24*F24</f>
        <v>0</v>
      </c>
      <c r="H24" s="153"/>
    </row>
    <row r="25" spans="1:8" s="154" customFormat="1" ht="15" customHeight="1">
      <c r="A25" s="169">
        <v>2</v>
      </c>
      <c r="B25" s="68" t="s">
        <v>36</v>
      </c>
      <c r="C25" s="196" t="s">
        <v>37</v>
      </c>
      <c r="D25" s="67" t="s">
        <v>7</v>
      </c>
      <c r="E25" s="276" t="s">
        <v>262</v>
      </c>
      <c r="F25" s="329"/>
      <c r="G25" s="187">
        <f t="shared" si="0"/>
        <v>0</v>
      </c>
      <c r="H25" s="153"/>
    </row>
    <row r="26" spans="1:8" s="154" customFormat="1" ht="15" customHeight="1">
      <c r="A26" s="169">
        <v>3</v>
      </c>
      <c r="B26" s="68" t="s">
        <v>38</v>
      </c>
      <c r="C26" s="196" t="s">
        <v>86</v>
      </c>
      <c r="D26" s="67" t="s">
        <v>7</v>
      </c>
      <c r="E26" s="276" t="s">
        <v>262</v>
      </c>
      <c r="F26" s="329"/>
      <c r="G26" s="187">
        <f>E26*F26</f>
        <v>0</v>
      </c>
      <c r="H26" s="153"/>
    </row>
    <row r="27" spans="1:8" s="154" customFormat="1" ht="15" customHeight="1">
      <c r="A27" s="169">
        <v>4</v>
      </c>
      <c r="B27" s="68" t="s">
        <v>87</v>
      </c>
      <c r="C27" s="196" t="s">
        <v>88</v>
      </c>
      <c r="D27" s="67" t="s">
        <v>7</v>
      </c>
      <c r="E27" s="276" t="s">
        <v>262</v>
      </c>
      <c r="F27" s="329"/>
      <c r="G27" s="187">
        <f t="shared" si="0"/>
        <v>0</v>
      </c>
      <c r="H27" s="153"/>
    </row>
    <row r="28" spans="1:8" s="154" customFormat="1" ht="15" customHeight="1">
      <c r="A28" s="169">
        <v>5</v>
      </c>
      <c r="B28" s="68" t="s">
        <v>89</v>
      </c>
      <c r="C28" s="196" t="s">
        <v>263</v>
      </c>
      <c r="D28" s="67" t="s">
        <v>7</v>
      </c>
      <c r="E28" s="276" t="s">
        <v>264</v>
      </c>
      <c r="F28" s="329"/>
      <c r="G28" s="187">
        <f t="shared" si="0"/>
        <v>0</v>
      </c>
      <c r="H28" s="153"/>
    </row>
    <row r="29" spans="1:8" s="154" customFormat="1" ht="15" customHeight="1">
      <c r="A29" s="169">
        <v>6</v>
      </c>
      <c r="B29" s="68" t="s">
        <v>90</v>
      </c>
      <c r="C29" s="196" t="s">
        <v>91</v>
      </c>
      <c r="D29" s="67" t="s">
        <v>7</v>
      </c>
      <c r="E29" s="276" t="s">
        <v>262</v>
      </c>
      <c r="F29" s="329"/>
      <c r="G29" s="187">
        <f t="shared" si="0"/>
        <v>0</v>
      </c>
      <c r="H29" s="153"/>
    </row>
    <row r="30" spans="1:8" s="154" customFormat="1" ht="15" customHeight="1">
      <c r="A30" s="169">
        <v>7</v>
      </c>
      <c r="B30" s="167" t="s">
        <v>92</v>
      </c>
      <c r="C30" s="168" t="s">
        <v>265</v>
      </c>
      <c r="D30" s="169" t="s">
        <v>11</v>
      </c>
      <c r="E30" s="276" t="s">
        <v>266</v>
      </c>
      <c r="F30" s="330"/>
      <c r="G30" s="171">
        <f t="shared" si="0"/>
        <v>0</v>
      </c>
      <c r="H30" s="153"/>
    </row>
    <row r="31" spans="1:8" s="154" customFormat="1" ht="15" customHeight="1">
      <c r="A31" s="277" t="s">
        <v>39</v>
      </c>
      <c r="B31" s="277"/>
      <c r="C31" s="160"/>
      <c r="D31" s="148"/>
      <c r="E31" s="273"/>
      <c r="F31" s="328"/>
      <c r="G31" s="284">
        <f>SUM(G24:G30)</f>
        <v>0</v>
      </c>
      <c r="H31" s="153"/>
    </row>
    <row r="32" spans="1:8" s="154" customFormat="1" ht="15" customHeight="1">
      <c r="A32" s="148"/>
      <c r="B32" s="149"/>
      <c r="C32" s="160"/>
      <c r="D32" s="148"/>
      <c r="E32" s="273"/>
      <c r="F32" s="328"/>
      <c r="G32" s="275"/>
      <c r="H32" s="153"/>
    </row>
    <row r="33" spans="1:8" s="154" customFormat="1" ht="15" customHeight="1">
      <c r="A33" s="278" t="s">
        <v>94</v>
      </c>
      <c r="B33" s="149"/>
      <c r="C33" s="160"/>
      <c r="D33" s="148"/>
      <c r="E33" s="273"/>
      <c r="F33" s="328"/>
      <c r="G33" s="274"/>
      <c r="H33" s="153"/>
    </row>
    <row r="34" spans="1:8" s="154" customFormat="1" ht="15" customHeight="1">
      <c r="A34" s="169">
        <v>1</v>
      </c>
      <c r="B34" s="68" t="s">
        <v>96</v>
      </c>
      <c r="C34" s="168" t="s">
        <v>267</v>
      </c>
      <c r="D34" s="169" t="s">
        <v>7</v>
      </c>
      <c r="E34" s="170" t="s">
        <v>262</v>
      </c>
      <c r="F34" s="329"/>
      <c r="G34" s="171">
        <f>E34*F34</f>
        <v>0</v>
      </c>
      <c r="H34" s="153"/>
    </row>
    <row r="35" spans="1:8" s="154" customFormat="1" ht="15" customHeight="1">
      <c r="A35" s="277" t="s">
        <v>95</v>
      </c>
      <c r="B35" s="277"/>
      <c r="C35" s="160"/>
      <c r="D35" s="148"/>
      <c r="E35" s="273"/>
      <c r="F35" s="328"/>
      <c r="G35" s="284">
        <f>SUM(G34:G34)</f>
        <v>0</v>
      </c>
      <c r="H35" s="153"/>
    </row>
    <row r="36" spans="1:8" s="154" customFormat="1" ht="15" customHeight="1">
      <c r="A36" s="148"/>
      <c r="B36" s="149"/>
      <c r="C36" s="160"/>
      <c r="D36" s="148"/>
      <c r="E36" s="273"/>
      <c r="F36" s="328"/>
      <c r="G36" s="274"/>
      <c r="H36" s="153"/>
    </row>
    <row r="37" spans="1:8" s="154" customFormat="1" ht="24" customHeight="1">
      <c r="A37" s="278" t="s">
        <v>276</v>
      </c>
      <c r="B37" s="149"/>
      <c r="C37" s="160"/>
      <c r="D37" s="148"/>
      <c r="E37" s="273"/>
      <c r="F37" s="328"/>
      <c r="G37" s="274"/>
      <c r="H37" s="153"/>
    </row>
    <row r="38" spans="1:8" s="154" customFormat="1" ht="15" customHeight="1">
      <c r="A38" s="169">
        <v>1</v>
      </c>
      <c r="B38" s="167" t="s">
        <v>268</v>
      </c>
      <c r="C38" s="168" t="s">
        <v>269</v>
      </c>
      <c r="D38" s="169" t="s">
        <v>5</v>
      </c>
      <c r="E38" s="170" t="s">
        <v>270</v>
      </c>
      <c r="F38" s="330"/>
      <c r="G38" s="171">
        <f>E38*F38</f>
        <v>0</v>
      </c>
      <c r="H38" s="153"/>
    </row>
    <row r="39" spans="1:8" s="154" customFormat="1" ht="15" customHeight="1">
      <c r="A39" s="169">
        <v>2</v>
      </c>
      <c r="B39" s="167" t="s">
        <v>17</v>
      </c>
      <c r="C39" s="168" t="s">
        <v>271</v>
      </c>
      <c r="D39" s="169" t="s">
        <v>43</v>
      </c>
      <c r="E39" s="170" t="s">
        <v>272</v>
      </c>
      <c r="F39" s="330"/>
      <c r="G39" s="171">
        <f>E39*F39</f>
        <v>0</v>
      </c>
      <c r="H39" s="153"/>
    </row>
    <row r="40" spans="1:8" s="154" customFormat="1" ht="15" customHeight="1">
      <c r="A40" s="277" t="s">
        <v>277</v>
      </c>
      <c r="B40" s="277"/>
      <c r="C40" s="160"/>
      <c r="D40" s="148"/>
      <c r="E40" s="273"/>
      <c r="F40" s="328"/>
      <c r="G40" s="284">
        <f>SUM(G38:G39)</f>
        <v>0</v>
      </c>
      <c r="H40" s="153"/>
    </row>
    <row r="41" spans="1:8" s="154" customFormat="1" ht="15" customHeight="1">
      <c r="A41" s="148"/>
      <c r="B41" s="149"/>
      <c r="C41" s="160"/>
      <c r="D41" s="148"/>
      <c r="E41" s="273"/>
      <c r="F41" s="328"/>
      <c r="G41" s="275"/>
      <c r="H41" s="153"/>
    </row>
    <row r="42" spans="1:8" s="154" customFormat="1" ht="15" customHeight="1">
      <c r="A42" s="159" t="s">
        <v>20</v>
      </c>
      <c r="B42" s="149"/>
      <c r="C42" s="160"/>
      <c r="D42" s="148"/>
      <c r="E42" s="273"/>
      <c r="F42" s="328"/>
      <c r="G42" s="274"/>
      <c r="H42" s="153"/>
    </row>
    <row r="43" spans="1:8" s="154" customFormat="1" ht="15" customHeight="1">
      <c r="A43" s="169">
        <v>1</v>
      </c>
      <c r="B43" s="167" t="s">
        <v>273</v>
      </c>
      <c r="C43" s="168" t="s">
        <v>274</v>
      </c>
      <c r="D43" s="169" t="s">
        <v>11</v>
      </c>
      <c r="E43" s="276" t="s">
        <v>275</v>
      </c>
      <c r="F43" s="330"/>
      <c r="G43" s="171">
        <f>E43*F43</f>
        <v>0</v>
      </c>
      <c r="H43" s="153"/>
    </row>
    <row r="44" spans="1:8" s="154" customFormat="1" ht="15" customHeight="1">
      <c r="A44" s="277" t="s">
        <v>294</v>
      </c>
      <c r="B44" s="277"/>
      <c r="C44" s="160"/>
      <c r="D44" s="148"/>
      <c r="E44" s="273"/>
      <c r="F44" s="328"/>
      <c r="G44" s="284">
        <f>SUM(G43:G43)</f>
        <v>0</v>
      </c>
      <c r="H44" s="153"/>
    </row>
    <row r="45" spans="1:8" s="154" customFormat="1" ht="15" customHeight="1">
      <c r="A45" s="166"/>
      <c r="B45" s="152"/>
      <c r="C45" s="183"/>
      <c r="D45" s="146"/>
      <c r="E45" s="146"/>
      <c r="F45" s="324"/>
      <c r="G45" s="147"/>
      <c r="H45" s="153"/>
    </row>
    <row r="46" spans="1:8" s="154" customFormat="1" ht="15" customHeight="1">
      <c r="A46" s="278" t="s">
        <v>29</v>
      </c>
      <c r="B46" s="149"/>
      <c r="C46" s="160"/>
      <c r="D46" s="148"/>
      <c r="E46" s="273"/>
      <c r="F46" s="328"/>
      <c r="G46" s="275"/>
      <c r="H46" s="153"/>
    </row>
    <row r="47" spans="1:8" s="154" customFormat="1" ht="36.75" customHeight="1">
      <c r="A47" s="169">
        <v>1</v>
      </c>
      <c r="B47" s="167" t="s">
        <v>278</v>
      </c>
      <c r="C47" s="168" t="s">
        <v>279</v>
      </c>
      <c r="D47" s="169" t="s">
        <v>25</v>
      </c>
      <c r="E47" s="170" t="s">
        <v>280</v>
      </c>
      <c r="F47" s="330"/>
      <c r="G47" s="171">
        <f>E47*F47</f>
        <v>0</v>
      </c>
      <c r="H47" s="153"/>
    </row>
    <row r="48" spans="1:8" s="154" customFormat="1" ht="26.25" customHeight="1">
      <c r="A48" s="169">
        <v>2</v>
      </c>
      <c r="B48" s="167">
        <v>1351010516</v>
      </c>
      <c r="C48" s="168" t="s">
        <v>281</v>
      </c>
      <c r="D48" s="169" t="s">
        <v>25</v>
      </c>
      <c r="E48" s="170" t="s">
        <v>282</v>
      </c>
      <c r="F48" s="330"/>
      <c r="G48" s="171">
        <f aca="true" t="shared" si="1" ref="G48:G53">E48*F48</f>
        <v>0</v>
      </c>
      <c r="H48" s="153"/>
    </row>
    <row r="49" spans="1:8" s="154" customFormat="1" ht="29.25" customHeight="1">
      <c r="A49" s="169">
        <v>3</v>
      </c>
      <c r="B49" s="167" t="s">
        <v>278</v>
      </c>
      <c r="C49" s="168" t="s">
        <v>283</v>
      </c>
      <c r="D49" s="169" t="s">
        <v>25</v>
      </c>
      <c r="E49" s="170" t="s">
        <v>284</v>
      </c>
      <c r="F49" s="330"/>
      <c r="G49" s="171">
        <f t="shared" si="1"/>
        <v>0</v>
      </c>
      <c r="H49" s="153"/>
    </row>
    <row r="50" spans="1:8" s="154" customFormat="1" ht="26.25" customHeight="1">
      <c r="A50" s="169">
        <v>4</v>
      </c>
      <c r="B50" s="167">
        <v>1351010516</v>
      </c>
      <c r="C50" s="168" t="s">
        <v>285</v>
      </c>
      <c r="D50" s="169" t="s">
        <v>25</v>
      </c>
      <c r="E50" s="170" t="s">
        <v>286</v>
      </c>
      <c r="F50" s="330"/>
      <c r="G50" s="171">
        <f t="shared" si="1"/>
        <v>0</v>
      </c>
      <c r="H50" s="153"/>
    </row>
    <row r="51" spans="1:8" s="154" customFormat="1" ht="29.25" customHeight="1">
      <c r="A51" s="169">
        <v>5</v>
      </c>
      <c r="B51" s="167" t="s">
        <v>287</v>
      </c>
      <c r="C51" s="168" t="s">
        <v>288</v>
      </c>
      <c r="D51" s="169" t="s">
        <v>25</v>
      </c>
      <c r="E51" s="170" t="s">
        <v>289</v>
      </c>
      <c r="F51" s="330"/>
      <c r="G51" s="171">
        <f t="shared" si="1"/>
        <v>0</v>
      </c>
      <c r="H51" s="153"/>
    </row>
    <row r="52" spans="1:8" s="154" customFormat="1" ht="15" customHeight="1">
      <c r="A52" s="169">
        <v>6</v>
      </c>
      <c r="B52" s="167">
        <v>1351010516</v>
      </c>
      <c r="C52" s="168" t="s">
        <v>290</v>
      </c>
      <c r="D52" s="169" t="s">
        <v>25</v>
      </c>
      <c r="E52" s="170" t="s">
        <v>291</v>
      </c>
      <c r="F52" s="330"/>
      <c r="G52" s="171">
        <f t="shared" si="1"/>
        <v>0</v>
      </c>
      <c r="H52" s="153"/>
    </row>
    <row r="53" spans="1:8" s="154" customFormat="1" ht="15" customHeight="1" thickBot="1">
      <c r="A53" s="169">
        <v>7</v>
      </c>
      <c r="B53" s="173" t="s">
        <v>9</v>
      </c>
      <c r="C53" s="174" t="s">
        <v>292</v>
      </c>
      <c r="D53" s="172" t="s">
        <v>5</v>
      </c>
      <c r="E53" s="175" t="s">
        <v>293</v>
      </c>
      <c r="F53" s="331"/>
      <c r="G53" s="176">
        <f t="shared" si="1"/>
        <v>0</v>
      </c>
      <c r="H53" s="153"/>
    </row>
    <row r="54" spans="1:8" s="154" customFormat="1" ht="15" customHeight="1">
      <c r="A54" s="177"/>
      <c r="B54" s="178"/>
      <c r="C54" s="179"/>
      <c r="D54" s="177"/>
      <c r="E54" s="180"/>
      <c r="F54" s="332"/>
      <c r="G54" s="181">
        <f>SUM(G47:G53)</f>
        <v>0</v>
      </c>
      <c r="H54" s="153"/>
    </row>
    <row r="55" spans="1:8" s="154" customFormat="1" ht="15" customHeight="1">
      <c r="A55" s="169">
        <v>8</v>
      </c>
      <c r="B55" s="167" t="s">
        <v>44</v>
      </c>
      <c r="C55" s="168" t="s">
        <v>20</v>
      </c>
      <c r="D55" s="169" t="s">
        <v>45</v>
      </c>
      <c r="E55" s="182">
        <v>0.05</v>
      </c>
      <c r="F55" s="330"/>
      <c r="G55" s="171">
        <f>G54*E55</f>
        <v>0</v>
      </c>
      <c r="H55" s="153"/>
    </row>
    <row r="56" spans="1:8" s="154" customFormat="1" ht="11.25">
      <c r="A56" s="277" t="s">
        <v>295</v>
      </c>
      <c r="B56" s="149"/>
      <c r="C56" s="160"/>
      <c r="D56" s="148"/>
      <c r="E56" s="273"/>
      <c r="F56" s="328"/>
      <c r="G56" s="284">
        <f>SUM(G54:G55)</f>
        <v>0</v>
      </c>
      <c r="H56" s="153"/>
    </row>
    <row r="57" spans="1:9" s="154" customFormat="1" ht="11.25">
      <c r="A57" s="147"/>
      <c r="B57" s="279"/>
      <c r="C57" s="280"/>
      <c r="D57" s="281"/>
      <c r="E57" s="282"/>
      <c r="F57" s="333"/>
      <c r="G57" s="283"/>
      <c r="H57" s="200"/>
      <c r="I57" s="200"/>
    </row>
    <row r="58" spans="1:9" s="153" customFormat="1" ht="11.25">
      <c r="A58" s="147"/>
      <c r="B58" s="279"/>
      <c r="C58" s="280"/>
      <c r="D58" s="281"/>
      <c r="E58" s="282"/>
      <c r="F58" s="333"/>
      <c r="G58" s="283"/>
      <c r="I58" s="154"/>
    </row>
    <row r="59" spans="1:8" s="154" customFormat="1" ht="11.25">
      <c r="A59" s="278" t="s">
        <v>296</v>
      </c>
      <c r="B59" s="149"/>
      <c r="C59" s="160"/>
      <c r="D59" s="148"/>
      <c r="E59" s="273"/>
      <c r="F59" s="328"/>
      <c r="G59" s="275"/>
      <c r="H59" s="153"/>
    </row>
    <row r="60" spans="1:8" s="154" customFormat="1" ht="11.25">
      <c r="A60" s="169">
        <v>1</v>
      </c>
      <c r="B60" s="167" t="s">
        <v>297</v>
      </c>
      <c r="C60" s="168" t="s">
        <v>298</v>
      </c>
      <c r="D60" s="169" t="s">
        <v>6</v>
      </c>
      <c r="E60" s="170" t="s">
        <v>299</v>
      </c>
      <c r="F60" s="330"/>
      <c r="G60" s="171">
        <f>E60*F60</f>
        <v>0</v>
      </c>
      <c r="H60" s="153"/>
    </row>
    <row r="61" spans="1:8" s="154" customFormat="1" ht="12" thickBot="1">
      <c r="A61" s="172">
        <v>2</v>
      </c>
      <c r="B61" s="173" t="s">
        <v>300</v>
      </c>
      <c r="C61" s="174" t="s">
        <v>301</v>
      </c>
      <c r="D61" s="172" t="s">
        <v>6</v>
      </c>
      <c r="E61" s="175" t="s">
        <v>299</v>
      </c>
      <c r="F61" s="331"/>
      <c r="G61" s="176">
        <f>E61*F61</f>
        <v>0</v>
      </c>
      <c r="H61" s="153"/>
    </row>
    <row r="62" spans="1:8" s="154" customFormat="1" ht="11.25">
      <c r="A62" s="177"/>
      <c r="B62" s="178"/>
      <c r="C62" s="179"/>
      <c r="D62" s="177"/>
      <c r="E62" s="180"/>
      <c r="F62" s="332"/>
      <c r="G62" s="181">
        <f>SUM(G60:G61)</f>
        <v>0</v>
      </c>
      <c r="H62" s="153"/>
    </row>
    <row r="63" spans="1:8" s="154" customFormat="1" ht="11.25">
      <c r="A63" s="169">
        <v>3</v>
      </c>
      <c r="B63" s="167" t="s">
        <v>44</v>
      </c>
      <c r="C63" s="168" t="s">
        <v>20</v>
      </c>
      <c r="D63" s="169" t="s">
        <v>45</v>
      </c>
      <c r="E63" s="182">
        <v>0.02</v>
      </c>
      <c r="F63" s="330"/>
      <c r="G63" s="171">
        <f>G62*E63</f>
        <v>0</v>
      </c>
      <c r="H63" s="153"/>
    </row>
    <row r="64" spans="1:8" s="154" customFormat="1" ht="11.25">
      <c r="A64" s="277" t="s">
        <v>302</v>
      </c>
      <c r="B64" s="149"/>
      <c r="C64" s="160"/>
      <c r="D64" s="148"/>
      <c r="E64" s="273"/>
      <c r="F64" s="328"/>
      <c r="G64" s="284">
        <f>SUM(G62:G63)</f>
        <v>0</v>
      </c>
      <c r="H64" s="153"/>
    </row>
    <row r="65" spans="1:8" s="154" customFormat="1" ht="11.25">
      <c r="A65" s="166"/>
      <c r="B65" s="147"/>
      <c r="C65" s="163"/>
      <c r="D65" s="147"/>
      <c r="E65" s="164"/>
      <c r="F65" s="334"/>
      <c r="G65" s="165"/>
      <c r="H65" s="153"/>
    </row>
    <row r="66" spans="1:8" s="154" customFormat="1" ht="11.25">
      <c r="A66" s="183"/>
      <c r="B66" s="146"/>
      <c r="C66" s="183"/>
      <c r="D66" s="146"/>
      <c r="E66" s="146"/>
      <c r="F66" s="324"/>
      <c r="G66" s="147"/>
      <c r="H66" s="153"/>
    </row>
    <row r="67" spans="1:8" s="154" customFormat="1" ht="11.25">
      <c r="A67" s="143" t="s">
        <v>98</v>
      </c>
      <c r="B67" s="150"/>
      <c r="C67" s="145"/>
      <c r="D67" s="150"/>
      <c r="E67" s="150"/>
      <c r="F67" s="335"/>
      <c r="G67" s="199"/>
      <c r="H67" s="153"/>
    </row>
    <row r="68" spans="1:8" s="154" customFormat="1" ht="11.25">
      <c r="A68" s="166" t="s">
        <v>23</v>
      </c>
      <c r="B68" s="147"/>
      <c r="C68" s="184"/>
      <c r="D68" s="147"/>
      <c r="E68" s="147"/>
      <c r="F68" s="336"/>
      <c r="G68" s="147"/>
      <c r="H68" s="153"/>
    </row>
    <row r="69" spans="1:8" s="154" customFormat="1" ht="11.25">
      <c r="A69" s="169">
        <v>1</v>
      </c>
      <c r="B69" s="68" t="s">
        <v>17</v>
      </c>
      <c r="C69" s="196" t="s">
        <v>207</v>
      </c>
      <c r="D69" s="204" t="s">
        <v>118</v>
      </c>
      <c r="E69" s="186">
        <v>1</v>
      </c>
      <c r="F69" s="337"/>
      <c r="G69" s="187">
        <f>E69*F69</f>
        <v>0</v>
      </c>
      <c r="H69" s="153"/>
    </row>
    <row r="70" spans="1:7" ht="12.75">
      <c r="A70" s="169">
        <v>2</v>
      </c>
      <c r="B70" s="167" t="s">
        <v>205</v>
      </c>
      <c r="C70" s="168" t="s">
        <v>303</v>
      </c>
      <c r="D70" s="57" t="s">
        <v>93</v>
      </c>
      <c r="E70" s="185">
        <v>100</v>
      </c>
      <c r="F70" s="337"/>
      <c r="G70" s="187">
        <f aca="true" t="shared" si="2" ref="G70:G78">E70*F70</f>
        <v>0</v>
      </c>
    </row>
    <row r="71" spans="1:8" s="154" customFormat="1" ht="11.25">
      <c r="A71" s="169">
        <v>3</v>
      </c>
      <c r="B71" s="167" t="s">
        <v>17</v>
      </c>
      <c r="C71" s="168" t="s">
        <v>206</v>
      </c>
      <c r="D71" s="204" t="s">
        <v>80</v>
      </c>
      <c r="E71" s="185">
        <v>236.5</v>
      </c>
      <c r="F71" s="337"/>
      <c r="G71" s="187">
        <f t="shared" si="2"/>
        <v>0</v>
      </c>
      <c r="H71" s="153"/>
    </row>
    <row r="72" spans="1:7" ht="34.5">
      <c r="A72" s="169">
        <v>4</v>
      </c>
      <c r="B72" s="68" t="s">
        <v>17</v>
      </c>
      <c r="C72" s="66" t="s">
        <v>304</v>
      </c>
      <c r="D72" s="57" t="s">
        <v>227</v>
      </c>
      <c r="E72" s="188">
        <v>16.3</v>
      </c>
      <c r="F72" s="338"/>
      <c r="G72" s="187">
        <f t="shared" si="2"/>
        <v>0</v>
      </c>
    </row>
    <row r="73" spans="1:9" ht="11.25">
      <c r="A73" s="169">
        <v>5</v>
      </c>
      <c r="B73" s="189" t="s">
        <v>305</v>
      </c>
      <c r="C73" s="190" t="s">
        <v>306</v>
      </c>
      <c r="D73" s="57" t="s">
        <v>6</v>
      </c>
      <c r="E73" s="191">
        <v>205</v>
      </c>
      <c r="F73" s="337"/>
      <c r="G73" s="187">
        <f t="shared" si="2"/>
        <v>0</v>
      </c>
      <c r="I73" s="200"/>
    </row>
    <row r="74" spans="1:9" ht="11.25">
      <c r="A74" s="169">
        <v>6</v>
      </c>
      <c r="B74" s="189" t="s">
        <v>17</v>
      </c>
      <c r="C74" s="190" t="s">
        <v>307</v>
      </c>
      <c r="D74" s="57" t="s">
        <v>6</v>
      </c>
      <c r="E74" s="191">
        <v>13.5</v>
      </c>
      <c r="F74" s="337"/>
      <c r="G74" s="187">
        <f t="shared" si="2"/>
        <v>0</v>
      </c>
      <c r="I74" s="200"/>
    </row>
    <row r="75" spans="1:9" ht="11.25">
      <c r="A75" s="169">
        <v>7</v>
      </c>
      <c r="B75" s="189" t="s">
        <v>17</v>
      </c>
      <c r="C75" s="190" t="s">
        <v>308</v>
      </c>
      <c r="D75" s="57" t="s">
        <v>7</v>
      </c>
      <c r="E75" s="191">
        <v>16.3</v>
      </c>
      <c r="F75" s="337"/>
      <c r="G75" s="187">
        <f t="shared" si="2"/>
        <v>0</v>
      </c>
      <c r="I75" s="201"/>
    </row>
    <row r="76" spans="1:7" ht="12.75">
      <c r="A76" s="169">
        <v>8</v>
      </c>
      <c r="B76" s="68" t="s">
        <v>209</v>
      </c>
      <c r="C76" s="66" t="s">
        <v>309</v>
      </c>
      <c r="D76" s="57" t="s">
        <v>93</v>
      </c>
      <c r="E76" s="67">
        <v>121</v>
      </c>
      <c r="F76" s="338"/>
      <c r="G76" s="187">
        <f t="shared" si="2"/>
        <v>0</v>
      </c>
    </row>
    <row r="77" spans="1:7" ht="12.75">
      <c r="A77" s="169">
        <v>9</v>
      </c>
      <c r="B77" s="68" t="s">
        <v>210</v>
      </c>
      <c r="C77" s="66" t="s">
        <v>310</v>
      </c>
      <c r="D77" s="57" t="s">
        <v>93</v>
      </c>
      <c r="E77" s="67">
        <v>242</v>
      </c>
      <c r="F77" s="338"/>
      <c r="G77" s="187">
        <f t="shared" si="2"/>
        <v>0</v>
      </c>
    </row>
    <row r="78" spans="1:7" s="203" customFormat="1" ht="12.75">
      <c r="A78" s="169">
        <v>10</v>
      </c>
      <c r="B78" s="68" t="s">
        <v>17</v>
      </c>
      <c r="C78" s="66" t="s">
        <v>236</v>
      </c>
      <c r="D78" s="57" t="s">
        <v>93</v>
      </c>
      <c r="E78" s="67">
        <v>20</v>
      </c>
      <c r="F78" s="338"/>
      <c r="G78" s="187">
        <f t="shared" si="2"/>
        <v>0</v>
      </c>
    </row>
    <row r="79" spans="1:7" s="203" customFormat="1" ht="11.25">
      <c r="A79" s="183" t="s">
        <v>24</v>
      </c>
      <c r="B79" s="147"/>
      <c r="C79" s="154"/>
      <c r="D79" s="147"/>
      <c r="E79" s="147"/>
      <c r="F79" s="336"/>
      <c r="G79" s="215">
        <f>SUM(G69:G78)</f>
        <v>0</v>
      </c>
    </row>
    <row r="80" spans="1:7" s="203" customFormat="1" ht="11.25">
      <c r="A80" s="183"/>
      <c r="B80" s="147"/>
      <c r="C80" s="154"/>
      <c r="D80" s="147"/>
      <c r="E80" s="147"/>
      <c r="F80" s="336"/>
      <c r="G80" s="192"/>
    </row>
    <row r="81" spans="1:7" s="203" customFormat="1" ht="11.25">
      <c r="A81" s="153" t="s">
        <v>237</v>
      </c>
      <c r="B81" s="147"/>
      <c r="C81" s="184"/>
      <c r="D81" s="147"/>
      <c r="E81" s="147"/>
      <c r="F81" s="336"/>
      <c r="G81" s="147"/>
    </row>
    <row r="82" spans="1:7" ht="12.75">
      <c r="A82" s="193">
        <v>1</v>
      </c>
      <c r="B82" s="297" t="s">
        <v>218</v>
      </c>
      <c r="C82" s="194" t="s">
        <v>222</v>
      </c>
      <c r="D82" s="67" t="s">
        <v>5</v>
      </c>
      <c r="E82" s="193">
        <v>243</v>
      </c>
      <c r="F82" s="339"/>
      <c r="G82" s="195">
        <f>F82*E82</f>
        <v>0</v>
      </c>
    </row>
    <row r="83" spans="1:7" ht="13.5" customHeight="1">
      <c r="A83" s="193">
        <v>2</v>
      </c>
      <c r="B83" s="167" t="s">
        <v>211</v>
      </c>
      <c r="C83" s="168" t="s">
        <v>212</v>
      </c>
      <c r="D83" s="67" t="s">
        <v>5</v>
      </c>
      <c r="E83" s="169">
        <v>243</v>
      </c>
      <c r="F83" s="338"/>
      <c r="G83" s="195">
        <f aca="true" t="shared" si="3" ref="G83:G94">F83*E83</f>
        <v>0</v>
      </c>
    </row>
    <row r="84" spans="1:7" ht="11.25">
      <c r="A84" s="193">
        <v>3</v>
      </c>
      <c r="B84" s="68" t="s">
        <v>10</v>
      </c>
      <c r="C84" s="66" t="s">
        <v>116</v>
      </c>
      <c r="D84" s="67" t="s">
        <v>11</v>
      </c>
      <c r="E84" s="298">
        <v>0.002</v>
      </c>
      <c r="F84" s="338"/>
      <c r="G84" s="195">
        <f t="shared" si="3"/>
        <v>0</v>
      </c>
    </row>
    <row r="85" spans="1:7" ht="11.25">
      <c r="A85" s="193">
        <v>4</v>
      </c>
      <c r="B85" s="68" t="s">
        <v>9</v>
      </c>
      <c r="C85" s="66" t="s">
        <v>213</v>
      </c>
      <c r="D85" s="67" t="s">
        <v>5</v>
      </c>
      <c r="E85" s="298">
        <v>243</v>
      </c>
      <c r="F85" s="338"/>
      <c r="G85" s="195">
        <f t="shared" si="3"/>
        <v>0</v>
      </c>
    </row>
    <row r="86" spans="1:7" ht="12.75">
      <c r="A86" s="193">
        <v>5</v>
      </c>
      <c r="B86" s="68" t="s">
        <v>208</v>
      </c>
      <c r="C86" s="66" t="s">
        <v>219</v>
      </c>
      <c r="D86" s="57" t="s">
        <v>93</v>
      </c>
      <c r="E86" s="67">
        <v>121</v>
      </c>
      <c r="F86" s="338"/>
      <c r="G86" s="195">
        <f t="shared" si="3"/>
        <v>0</v>
      </c>
    </row>
    <row r="87" spans="1:7" ht="15">
      <c r="A87" s="193">
        <v>6</v>
      </c>
      <c r="B87" s="68" t="s">
        <v>9</v>
      </c>
      <c r="C87" s="66" t="s">
        <v>214</v>
      </c>
      <c r="D87" s="57" t="s">
        <v>227</v>
      </c>
      <c r="E87" s="67">
        <v>7.3</v>
      </c>
      <c r="F87" s="338"/>
      <c r="G87" s="195">
        <f t="shared" si="3"/>
        <v>0</v>
      </c>
    </row>
    <row r="88" spans="1:7" ht="12.75">
      <c r="A88" s="193">
        <v>7</v>
      </c>
      <c r="B88" s="68" t="s">
        <v>12</v>
      </c>
      <c r="C88" s="68" t="s">
        <v>215</v>
      </c>
      <c r="D88" s="57" t="s">
        <v>93</v>
      </c>
      <c r="E88" s="67">
        <v>121</v>
      </c>
      <c r="F88" s="338"/>
      <c r="G88" s="195">
        <f t="shared" si="3"/>
        <v>0</v>
      </c>
    </row>
    <row r="89" spans="1:7" ht="15">
      <c r="A89" s="193">
        <v>8</v>
      </c>
      <c r="B89" s="68" t="s">
        <v>18</v>
      </c>
      <c r="C89" s="66" t="s">
        <v>312</v>
      </c>
      <c r="D89" s="57" t="s">
        <v>227</v>
      </c>
      <c r="E89" s="188">
        <v>6</v>
      </c>
      <c r="F89" s="338"/>
      <c r="G89" s="195">
        <f t="shared" si="3"/>
        <v>0</v>
      </c>
    </row>
    <row r="90" spans="1:7" ht="15">
      <c r="A90" s="193">
        <v>9</v>
      </c>
      <c r="B90" s="68" t="s">
        <v>19</v>
      </c>
      <c r="C90" s="66" t="s">
        <v>216</v>
      </c>
      <c r="D90" s="57" t="s">
        <v>227</v>
      </c>
      <c r="E90" s="188">
        <v>7.2</v>
      </c>
      <c r="F90" s="338"/>
      <c r="G90" s="195">
        <f t="shared" si="3"/>
        <v>0</v>
      </c>
    </row>
    <row r="91" spans="1:7" ht="15">
      <c r="A91" s="193">
        <v>10</v>
      </c>
      <c r="B91" s="68" t="s">
        <v>32</v>
      </c>
      <c r="C91" s="196" t="s">
        <v>217</v>
      </c>
      <c r="D91" s="57" t="s">
        <v>227</v>
      </c>
      <c r="E91" s="67">
        <v>10</v>
      </c>
      <c r="F91" s="338"/>
      <c r="G91" s="195">
        <f t="shared" si="3"/>
        <v>0</v>
      </c>
    </row>
    <row r="92" spans="1:7" ht="15">
      <c r="A92" s="193">
        <v>11</v>
      </c>
      <c r="B92" s="68" t="s">
        <v>32</v>
      </c>
      <c r="C92" s="196" t="s">
        <v>33</v>
      </c>
      <c r="D92" s="57" t="s">
        <v>227</v>
      </c>
      <c r="E92" s="67">
        <v>10</v>
      </c>
      <c r="F92" s="338"/>
      <c r="G92" s="195">
        <f t="shared" si="3"/>
        <v>0</v>
      </c>
    </row>
    <row r="93" spans="1:7" ht="12.75">
      <c r="A93" s="193">
        <v>12</v>
      </c>
      <c r="B93" s="299" t="s">
        <v>26</v>
      </c>
      <c r="C93" s="56" t="s">
        <v>28</v>
      </c>
      <c r="D93" s="57" t="s">
        <v>93</v>
      </c>
      <c r="E93" s="57">
        <v>20</v>
      </c>
      <c r="F93" s="340"/>
      <c r="G93" s="195">
        <f>F93*E93</f>
        <v>0</v>
      </c>
    </row>
    <row r="94" spans="1:9" ht="15" customHeight="1">
      <c r="A94" s="193">
        <v>13</v>
      </c>
      <c r="B94" s="299" t="s">
        <v>9</v>
      </c>
      <c r="C94" s="56" t="s">
        <v>313</v>
      </c>
      <c r="D94" s="57" t="s">
        <v>25</v>
      </c>
      <c r="E94" s="57">
        <v>0.6</v>
      </c>
      <c r="F94" s="340"/>
      <c r="G94" s="195">
        <f t="shared" si="3"/>
        <v>0</v>
      </c>
      <c r="I94" s="202"/>
    </row>
    <row r="95" spans="1:7" ht="11.25">
      <c r="A95" s="183" t="s">
        <v>15</v>
      </c>
      <c r="B95" s="146"/>
      <c r="C95" s="197"/>
      <c r="D95" s="146"/>
      <c r="E95" s="146"/>
      <c r="F95" s="324"/>
      <c r="G95" s="215">
        <f>SUM(G82:G94)</f>
        <v>0</v>
      </c>
    </row>
    <row r="96" spans="1:7" ht="11.25">
      <c r="A96" s="146"/>
      <c r="B96" s="146"/>
      <c r="C96" s="197"/>
      <c r="D96" s="146"/>
      <c r="E96" s="146"/>
      <c r="F96" s="324"/>
      <c r="G96" s="192"/>
    </row>
    <row r="97" spans="1:7" ht="11.25">
      <c r="A97" s="153" t="s">
        <v>223</v>
      </c>
      <c r="B97" s="152"/>
      <c r="C97" s="154"/>
      <c r="D97" s="147"/>
      <c r="E97" s="147"/>
      <c r="F97" s="336"/>
      <c r="G97" s="147"/>
    </row>
    <row r="98" spans="1:7" ht="11.25">
      <c r="A98" s="67">
        <v>1</v>
      </c>
      <c r="B98" s="169" t="s">
        <v>221</v>
      </c>
      <c r="C98" s="214" t="s">
        <v>220</v>
      </c>
      <c r="D98" s="67" t="s">
        <v>5</v>
      </c>
      <c r="E98" s="67">
        <v>243</v>
      </c>
      <c r="F98" s="338"/>
      <c r="G98" s="187">
        <f>E98*F98</f>
        <v>0</v>
      </c>
    </row>
    <row r="99" spans="1:7" ht="11.25">
      <c r="A99" s="183" t="s">
        <v>16</v>
      </c>
      <c r="B99" s="146"/>
      <c r="C99" s="197"/>
      <c r="D99" s="146"/>
      <c r="E99" s="146"/>
      <c r="F99" s="324"/>
      <c r="G99" s="215">
        <f>SUM(G98:G98)</f>
        <v>0</v>
      </c>
    </row>
    <row r="100" spans="1:7" ht="11.25">
      <c r="A100" s="147"/>
      <c r="B100" s="147"/>
      <c r="C100" s="184"/>
      <c r="D100" s="147"/>
      <c r="E100" s="147"/>
      <c r="F100" s="336"/>
      <c r="G100" s="147"/>
    </row>
    <row r="101" spans="1:9" ht="11.25">
      <c r="A101" s="154" t="s">
        <v>79</v>
      </c>
      <c r="B101" s="147"/>
      <c r="C101" s="154"/>
      <c r="D101" s="147"/>
      <c r="E101" s="147"/>
      <c r="F101" s="336"/>
      <c r="G101" s="154"/>
      <c r="I101" s="202"/>
    </row>
    <row r="102" spans="1:7" ht="11.25">
      <c r="A102" s="154"/>
      <c r="B102" s="147"/>
      <c r="C102" s="154"/>
      <c r="D102" s="147"/>
      <c r="E102" s="147"/>
      <c r="F102" s="336"/>
      <c r="G102" s="154"/>
    </row>
    <row r="103" spans="1:7" ht="12">
      <c r="A103" s="11"/>
      <c r="B103" s="13"/>
      <c r="C103" s="29"/>
      <c r="D103" s="11"/>
      <c r="E103" s="58"/>
      <c r="F103" s="341"/>
      <c r="G103" s="6"/>
    </row>
    <row r="104" spans="1:7" ht="11.25">
      <c r="A104" s="154"/>
      <c r="B104" s="147"/>
      <c r="C104" s="154"/>
      <c r="D104" s="147"/>
      <c r="E104" s="147"/>
      <c r="F104" s="336"/>
      <c r="G104" s="154"/>
    </row>
    <row r="105" spans="1:7" ht="9.75" customHeight="1">
      <c r="A105" s="154"/>
      <c r="B105" s="147"/>
      <c r="C105" s="154"/>
      <c r="D105" s="147"/>
      <c r="E105" s="147"/>
      <c r="F105" s="336"/>
      <c r="G105" s="154"/>
    </row>
    <row r="106" spans="1:8" s="6" customFormat="1" ht="12">
      <c r="A106" s="154"/>
      <c r="B106" s="147"/>
      <c r="C106" s="154"/>
      <c r="D106" s="147"/>
      <c r="E106" s="147"/>
      <c r="F106" s="336"/>
      <c r="G106" s="154"/>
      <c r="H106" s="5"/>
    </row>
    <row r="107" spans="1:7" s="203" customFormat="1" ht="11.25">
      <c r="A107" s="154"/>
      <c r="B107" s="147"/>
      <c r="C107" s="154"/>
      <c r="D107" s="147"/>
      <c r="E107" s="147"/>
      <c r="F107" s="336"/>
      <c r="G107" s="154"/>
    </row>
    <row r="108" spans="1:7" ht="11.25">
      <c r="A108" s="154"/>
      <c r="B108" s="147"/>
      <c r="C108" s="154"/>
      <c r="D108" s="147"/>
      <c r="E108" s="147"/>
      <c r="F108" s="336"/>
      <c r="G108" s="154"/>
    </row>
    <row r="109" spans="1:7" ht="11.25">
      <c r="A109" s="154"/>
      <c r="B109" s="147"/>
      <c r="C109" s="154"/>
      <c r="D109" s="147"/>
      <c r="E109" s="147"/>
      <c r="F109" s="336"/>
      <c r="G109" s="154"/>
    </row>
    <row r="110" spans="1:7" ht="11.25">
      <c r="A110" s="154"/>
      <c r="B110" s="147"/>
      <c r="C110" s="154"/>
      <c r="D110" s="147"/>
      <c r="E110" s="147"/>
      <c r="F110" s="336"/>
      <c r="G110" s="154"/>
    </row>
    <row r="111" spans="1:7" ht="11.25">
      <c r="A111" s="154"/>
      <c r="B111" s="147"/>
      <c r="C111" s="154"/>
      <c r="D111" s="147"/>
      <c r="E111" s="147"/>
      <c r="F111" s="336"/>
      <c r="G111" s="154"/>
    </row>
    <row r="112" spans="1:7" ht="11.25">
      <c r="A112" s="154"/>
      <c r="B112" s="147"/>
      <c r="C112" s="154"/>
      <c r="D112" s="147"/>
      <c r="E112" s="147"/>
      <c r="F112" s="336"/>
      <c r="G112" s="154"/>
    </row>
    <row r="113" spans="1:7" ht="11.25">
      <c r="A113" s="154"/>
      <c r="B113" s="147"/>
      <c r="C113" s="184"/>
      <c r="D113" s="147"/>
      <c r="E113" s="147"/>
      <c r="F113" s="336"/>
      <c r="G113" s="147"/>
    </row>
    <row r="114" spans="1:7" ht="11.25">
      <c r="A114" s="154"/>
      <c r="B114" s="147"/>
      <c r="C114" s="184"/>
      <c r="D114" s="147"/>
      <c r="E114" s="147"/>
      <c r="F114" s="336"/>
      <c r="G114" s="147"/>
    </row>
    <row r="115" spans="1:7" ht="11.25">
      <c r="A115" s="154"/>
      <c r="B115" s="147"/>
      <c r="C115" s="184"/>
      <c r="D115" s="147"/>
      <c r="E115" s="147"/>
      <c r="F115" s="336"/>
      <c r="G115" s="147"/>
    </row>
    <row r="116" spans="1:7" ht="11.25">
      <c r="A116" s="154"/>
      <c r="B116" s="147"/>
      <c r="C116" s="184"/>
      <c r="D116" s="147"/>
      <c r="E116" s="147"/>
      <c r="F116" s="336"/>
      <c r="G116" s="147"/>
    </row>
    <row r="117" spans="1:7" ht="11.25">
      <c r="A117" s="154"/>
      <c r="B117" s="147"/>
      <c r="C117" s="184"/>
      <c r="D117" s="147"/>
      <c r="E117" s="147"/>
      <c r="F117" s="336"/>
      <c r="G117" s="147"/>
    </row>
    <row r="118" spans="1:7" ht="11.25">
      <c r="A118" s="154"/>
      <c r="B118" s="147"/>
      <c r="C118" s="184"/>
      <c r="D118" s="147"/>
      <c r="E118" s="147"/>
      <c r="F118" s="336"/>
      <c r="G118" s="147"/>
    </row>
    <row r="119" spans="1:7" ht="11.25">
      <c r="A119" s="154"/>
      <c r="B119" s="147"/>
      <c r="C119" s="184"/>
      <c r="D119" s="147"/>
      <c r="E119" s="147"/>
      <c r="F119" s="336"/>
      <c r="G119" s="147"/>
    </row>
    <row r="120" spans="1:7" ht="11.25">
      <c r="A120" s="154"/>
      <c r="B120" s="147"/>
      <c r="C120" s="184"/>
      <c r="D120" s="147"/>
      <c r="E120" s="147"/>
      <c r="F120" s="336"/>
      <c r="G120" s="147"/>
    </row>
    <row r="121" spans="1:7" ht="11.25">
      <c r="A121" s="154"/>
      <c r="B121" s="147"/>
      <c r="C121" s="184"/>
      <c r="D121" s="147"/>
      <c r="E121" s="147"/>
      <c r="F121" s="336"/>
      <c r="G121" s="147"/>
    </row>
    <row r="122" spans="1:7" ht="11.25">
      <c r="A122" s="154"/>
      <c r="B122" s="147"/>
      <c r="C122" s="184"/>
      <c r="D122" s="147"/>
      <c r="E122" s="147"/>
      <c r="F122" s="336"/>
      <c r="G122" s="147"/>
    </row>
    <row r="123" spans="1:7" ht="11.25">
      <c r="A123" s="154"/>
      <c r="B123" s="147"/>
      <c r="C123" s="184"/>
      <c r="D123" s="147"/>
      <c r="E123" s="147"/>
      <c r="F123" s="336"/>
      <c r="G123" s="147"/>
    </row>
    <row r="124" spans="1:7" ht="11.25">
      <c r="A124" s="154"/>
      <c r="B124" s="147"/>
      <c r="C124" s="184"/>
      <c r="D124" s="147"/>
      <c r="E124" s="147"/>
      <c r="F124" s="336"/>
      <c r="G124" s="147"/>
    </row>
    <row r="125" spans="1:7" ht="11.25">
      <c r="A125" s="154"/>
      <c r="B125" s="147"/>
      <c r="C125" s="184"/>
      <c r="D125" s="147"/>
      <c r="E125" s="147"/>
      <c r="F125" s="336"/>
      <c r="G125" s="147"/>
    </row>
    <row r="126" spans="1:7" ht="11.25">
      <c r="A126" s="154"/>
      <c r="B126" s="147"/>
      <c r="C126" s="184"/>
      <c r="D126" s="147"/>
      <c r="E126" s="147"/>
      <c r="F126" s="336"/>
      <c r="G126" s="147"/>
    </row>
    <row r="127" spans="1:7" ht="11.25">
      <c r="A127" s="154"/>
      <c r="B127" s="147"/>
      <c r="C127" s="184"/>
      <c r="D127" s="147"/>
      <c r="E127" s="147"/>
      <c r="F127" s="336"/>
      <c r="G127" s="147"/>
    </row>
    <row r="128" spans="1:7" ht="11.25">
      <c r="A128" s="154"/>
      <c r="B128" s="147"/>
      <c r="C128" s="184"/>
      <c r="D128" s="147"/>
      <c r="E128" s="147"/>
      <c r="F128" s="336"/>
      <c r="G128" s="147"/>
    </row>
    <row r="129" spans="1:7" ht="11.25">
      <c r="A129" s="154"/>
      <c r="B129" s="147"/>
      <c r="C129" s="184"/>
      <c r="D129" s="147"/>
      <c r="E129" s="147"/>
      <c r="F129" s="336"/>
      <c r="G129" s="147"/>
    </row>
    <row r="130" spans="1:7" ht="11.25">
      <c r="A130" s="154"/>
      <c r="B130" s="147"/>
      <c r="C130" s="184"/>
      <c r="D130" s="147"/>
      <c r="E130" s="147"/>
      <c r="F130" s="336"/>
      <c r="G130" s="147"/>
    </row>
    <row r="131" spans="1:7" ht="11.25">
      <c r="A131" s="154"/>
      <c r="B131" s="147"/>
      <c r="C131" s="184"/>
      <c r="D131" s="147"/>
      <c r="E131" s="147"/>
      <c r="F131" s="336"/>
      <c r="G131" s="147"/>
    </row>
    <row r="132" spans="1:7" ht="11.25">
      <c r="A132" s="154"/>
      <c r="B132" s="147"/>
      <c r="C132" s="184"/>
      <c r="D132" s="147"/>
      <c r="E132" s="147"/>
      <c r="F132" s="336"/>
      <c r="G132" s="147"/>
    </row>
    <row r="133" spans="1:7" ht="11.25">
      <c r="A133" s="154"/>
      <c r="B133" s="147"/>
      <c r="C133" s="184"/>
      <c r="D133" s="147"/>
      <c r="E133" s="147"/>
      <c r="F133" s="336"/>
      <c r="G133" s="147"/>
    </row>
    <row r="134" spans="1:7" ht="11.25">
      <c r="A134" s="154"/>
      <c r="B134" s="147"/>
      <c r="C134" s="184"/>
      <c r="D134" s="147"/>
      <c r="E134" s="147"/>
      <c r="F134" s="336"/>
      <c r="G134" s="147"/>
    </row>
    <row r="135" spans="1:7" ht="11.25">
      <c r="A135" s="154"/>
      <c r="B135" s="147"/>
      <c r="C135" s="184"/>
      <c r="D135" s="147"/>
      <c r="E135" s="147"/>
      <c r="F135" s="336"/>
      <c r="G135" s="147"/>
    </row>
    <row r="136" spans="1:7" ht="11.25">
      <c r="A136" s="154"/>
      <c r="B136" s="147"/>
      <c r="C136" s="184"/>
      <c r="D136" s="147"/>
      <c r="E136" s="147"/>
      <c r="F136" s="336"/>
      <c r="G136" s="147"/>
    </row>
    <row r="137" spans="1:7" ht="11.25">
      <c r="A137" s="154"/>
      <c r="B137" s="147"/>
      <c r="C137" s="184"/>
      <c r="D137" s="147"/>
      <c r="E137" s="147"/>
      <c r="F137" s="336"/>
      <c r="G137" s="147"/>
    </row>
    <row r="138" spans="1:7" ht="11.25">
      <c r="A138" s="154"/>
      <c r="B138" s="147"/>
      <c r="C138" s="184"/>
      <c r="D138" s="147"/>
      <c r="E138" s="147"/>
      <c r="F138" s="336"/>
      <c r="G138" s="147"/>
    </row>
    <row r="139" spans="1:7" ht="11.25">
      <c r="A139" s="154"/>
      <c r="B139" s="147"/>
      <c r="C139" s="184"/>
      <c r="D139" s="147"/>
      <c r="E139" s="147"/>
      <c r="F139" s="336"/>
      <c r="G139" s="147"/>
    </row>
    <row r="140" spans="1:7" ht="11.25">
      <c r="A140" s="154"/>
      <c r="B140" s="147"/>
      <c r="C140" s="184"/>
      <c r="D140" s="147"/>
      <c r="E140" s="147"/>
      <c r="F140" s="336"/>
      <c r="G140" s="147"/>
    </row>
    <row r="141" spans="1:7" ht="11.25">
      <c r="A141" s="154"/>
      <c r="B141" s="147"/>
      <c r="C141" s="184"/>
      <c r="D141" s="147"/>
      <c r="E141" s="147"/>
      <c r="F141" s="336"/>
      <c r="G141" s="147"/>
    </row>
    <row r="142" spans="1:7" ht="11.25">
      <c r="A142" s="154"/>
      <c r="B142" s="147"/>
      <c r="C142" s="184"/>
      <c r="D142" s="147"/>
      <c r="E142" s="147"/>
      <c r="F142" s="336"/>
      <c r="G142" s="147"/>
    </row>
    <row r="143" spans="1:7" ht="11.25">
      <c r="A143" s="154"/>
      <c r="B143" s="147"/>
      <c r="C143" s="184"/>
      <c r="D143" s="147"/>
      <c r="E143" s="147"/>
      <c r="F143" s="336"/>
      <c r="G143" s="147"/>
    </row>
    <row r="144" spans="1:7" ht="11.25">
      <c r="A144" s="154"/>
      <c r="B144" s="147"/>
      <c r="C144" s="184"/>
      <c r="D144" s="147"/>
      <c r="E144" s="147"/>
      <c r="F144" s="336"/>
      <c r="G144" s="147"/>
    </row>
    <row r="145" spans="1:7" ht="11.25">
      <c r="A145" s="154"/>
      <c r="B145" s="147"/>
      <c r="C145" s="184"/>
      <c r="D145" s="147"/>
      <c r="E145" s="147"/>
      <c r="F145" s="336"/>
      <c r="G145" s="147"/>
    </row>
    <row r="146" spans="1:7" ht="11.25">
      <c r="A146" s="154"/>
      <c r="B146" s="147"/>
      <c r="C146" s="184"/>
      <c r="D146" s="147"/>
      <c r="E146" s="147"/>
      <c r="F146" s="336"/>
      <c r="G146" s="147"/>
    </row>
    <row r="147" spans="1:7" ht="11.25">
      <c r="A147" s="154"/>
      <c r="B147" s="147"/>
      <c r="C147" s="184"/>
      <c r="D147" s="147"/>
      <c r="E147" s="147"/>
      <c r="F147" s="336"/>
      <c r="G147" s="147"/>
    </row>
    <row r="148" spans="1:7" ht="11.25">
      <c r="A148" s="154"/>
      <c r="B148" s="147"/>
      <c r="C148" s="184"/>
      <c r="D148" s="147"/>
      <c r="E148" s="147"/>
      <c r="F148" s="336"/>
      <c r="G148" s="147"/>
    </row>
    <row r="149" spans="1:7" ht="11.25">
      <c r="A149" s="154"/>
      <c r="B149" s="147"/>
      <c r="C149" s="184"/>
      <c r="D149" s="147"/>
      <c r="E149" s="147"/>
      <c r="F149" s="336"/>
      <c r="G149" s="147"/>
    </row>
    <row r="150" spans="1:7" ht="11.25">
      <c r="A150" s="154"/>
      <c r="B150" s="147"/>
      <c r="C150" s="184"/>
      <c r="D150" s="147"/>
      <c r="E150" s="147"/>
      <c r="F150" s="336"/>
      <c r="G150" s="147"/>
    </row>
    <row r="151" spans="1:7" ht="11.25">
      <c r="A151" s="154"/>
      <c r="B151" s="147"/>
      <c r="C151" s="184"/>
      <c r="D151" s="147"/>
      <c r="E151" s="147"/>
      <c r="F151" s="336"/>
      <c r="G151" s="147"/>
    </row>
    <row r="152" spans="1:7" ht="11.25">
      <c r="A152" s="154"/>
      <c r="B152" s="147"/>
      <c r="C152" s="184"/>
      <c r="D152" s="147"/>
      <c r="E152" s="147"/>
      <c r="F152" s="336"/>
      <c r="G152" s="147"/>
    </row>
    <row r="153" spans="1:7" ht="11.25">
      <c r="A153" s="154"/>
      <c r="B153" s="147"/>
      <c r="C153" s="184"/>
      <c r="D153" s="147"/>
      <c r="E153" s="147"/>
      <c r="F153" s="336"/>
      <c r="G153" s="147"/>
    </row>
    <row r="154" spans="1:7" ht="11.25">
      <c r="A154" s="154"/>
      <c r="B154" s="147"/>
      <c r="C154" s="184"/>
      <c r="D154" s="147"/>
      <c r="E154" s="147"/>
      <c r="F154" s="336"/>
      <c r="G154" s="147"/>
    </row>
    <row r="155" spans="1:7" ht="11.25">
      <c r="A155" s="154"/>
      <c r="B155" s="147"/>
      <c r="C155" s="184"/>
      <c r="D155" s="147"/>
      <c r="E155" s="147"/>
      <c r="F155" s="336"/>
      <c r="G155" s="147"/>
    </row>
    <row r="156" spans="1:7" ht="11.25">
      <c r="A156" s="154"/>
      <c r="B156" s="147"/>
      <c r="C156" s="184"/>
      <c r="D156" s="147"/>
      <c r="E156" s="147"/>
      <c r="F156" s="336"/>
      <c r="G156" s="147"/>
    </row>
    <row r="157" spans="1:7" ht="11.25">
      <c r="A157" s="154"/>
      <c r="B157" s="147"/>
      <c r="C157" s="184"/>
      <c r="D157" s="147"/>
      <c r="E157" s="147"/>
      <c r="F157" s="336"/>
      <c r="G157" s="147"/>
    </row>
    <row r="158" spans="1:7" ht="11.25">
      <c r="A158" s="154"/>
      <c r="B158" s="147"/>
      <c r="C158" s="184"/>
      <c r="D158" s="147"/>
      <c r="E158" s="147"/>
      <c r="F158" s="336"/>
      <c r="G158" s="147"/>
    </row>
    <row r="159" spans="1:7" ht="11.25">
      <c r="A159" s="154"/>
      <c r="B159" s="147"/>
      <c r="C159" s="184"/>
      <c r="D159" s="147"/>
      <c r="E159" s="147"/>
      <c r="F159" s="336"/>
      <c r="G159" s="147"/>
    </row>
    <row r="160" spans="1:7" ht="11.25">
      <c r="A160" s="154"/>
      <c r="B160" s="147"/>
      <c r="C160" s="184"/>
      <c r="D160" s="147"/>
      <c r="E160" s="147"/>
      <c r="F160" s="336"/>
      <c r="G160" s="147"/>
    </row>
    <row r="161" spans="1:7" ht="11.25">
      <c r="A161" s="154"/>
      <c r="B161" s="147"/>
      <c r="C161" s="184"/>
      <c r="D161" s="147"/>
      <c r="E161" s="147"/>
      <c r="F161" s="336"/>
      <c r="G161" s="147"/>
    </row>
    <row r="162" spans="1:7" ht="11.25">
      <c r="A162" s="154"/>
      <c r="B162" s="147"/>
      <c r="C162" s="184"/>
      <c r="D162" s="147"/>
      <c r="E162" s="147"/>
      <c r="F162" s="336"/>
      <c r="G162" s="147"/>
    </row>
    <row r="163" spans="1:7" ht="11.25">
      <c r="A163" s="154"/>
      <c r="B163" s="147"/>
      <c r="C163" s="184"/>
      <c r="D163" s="147"/>
      <c r="E163" s="147"/>
      <c r="F163" s="336"/>
      <c r="G163" s="147"/>
    </row>
    <row r="164" spans="1:7" ht="11.25">
      <c r="A164" s="154"/>
      <c r="B164" s="147"/>
      <c r="C164" s="184"/>
      <c r="D164" s="147"/>
      <c r="E164" s="147"/>
      <c r="F164" s="336"/>
      <c r="G164" s="147"/>
    </row>
    <row r="165" spans="1:7" ht="11.25">
      <c r="A165" s="154"/>
      <c r="B165" s="147"/>
      <c r="C165" s="184"/>
      <c r="D165" s="147"/>
      <c r="E165" s="147"/>
      <c r="F165" s="336"/>
      <c r="G165" s="147"/>
    </row>
    <row r="166" spans="1:7" ht="11.25">
      <c r="A166" s="154"/>
      <c r="B166" s="147"/>
      <c r="C166" s="184"/>
      <c r="D166" s="147"/>
      <c r="E166" s="147"/>
      <c r="F166" s="336"/>
      <c r="G166" s="147"/>
    </row>
    <row r="167" spans="1:7" ht="11.25">
      <c r="A167" s="154"/>
      <c r="B167" s="147"/>
      <c r="C167" s="184"/>
      <c r="D167" s="147"/>
      <c r="E167" s="147"/>
      <c r="F167" s="336"/>
      <c r="G167" s="147"/>
    </row>
    <row r="168" spans="1:7" ht="11.25">
      <c r="A168" s="154"/>
      <c r="B168" s="147"/>
      <c r="C168" s="184"/>
      <c r="D168" s="147"/>
      <c r="E168" s="147"/>
      <c r="F168" s="336"/>
      <c r="G168" s="147"/>
    </row>
    <row r="169" spans="1:7" ht="11.25">
      <c r="A169" s="154"/>
      <c r="B169" s="147"/>
      <c r="C169" s="184"/>
      <c r="D169" s="147"/>
      <c r="E169" s="147"/>
      <c r="F169" s="336"/>
      <c r="G169" s="147"/>
    </row>
    <row r="170" spans="1:7" ht="11.25">
      <c r="A170" s="154"/>
      <c r="B170" s="147"/>
      <c r="C170" s="184"/>
      <c r="D170" s="147"/>
      <c r="E170" s="147"/>
      <c r="F170" s="336"/>
      <c r="G170" s="147"/>
    </row>
    <row r="171" spans="1:7" ht="11.25">
      <c r="A171" s="154"/>
      <c r="B171" s="147"/>
      <c r="C171" s="184"/>
      <c r="D171" s="147"/>
      <c r="E171" s="147"/>
      <c r="F171" s="336"/>
      <c r="G171" s="147"/>
    </row>
    <row r="172" spans="1:7" ht="11.25">
      <c r="A172" s="154"/>
      <c r="B172" s="147"/>
      <c r="C172" s="184"/>
      <c r="D172" s="147"/>
      <c r="E172" s="147"/>
      <c r="F172" s="336"/>
      <c r="G172" s="147"/>
    </row>
    <row r="173" spans="1:7" ht="11.25">
      <c r="A173" s="154"/>
      <c r="B173" s="147"/>
      <c r="C173" s="184"/>
      <c r="D173" s="147"/>
      <c r="E173" s="147"/>
      <c r="F173" s="336"/>
      <c r="G173" s="147"/>
    </row>
    <row r="174" spans="1:7" ht="11.25">
      <c r="A174" s="154"/>
      <c r="B174" s="147"/>
      <c r="C174" s="184"/>
      <c r="D174" s="147"/>
      <c r="E174" s="147"/>
      <c r="F174" s="336"/>
      <c r="G174" s="147"/>
    </row>
    <row r="175" spans="1:7" ht="11.25">
      <c r="A175" s="154"/>
      <c r="B175" s="147"/>
      <c r="C175" s="184"/>
      <c r="D175" s="147"/>
      <c r="E175" s="147"/>
      <c r="F175" s="336"/>
      <c r="G175" s="147"/>
    </row>
    <row r="176" spans="1:7" ht="11.25">
      <c r="A176" s="154"/>
      <c r="B176" s="147"/>
      <c r="C176" s="184"/>
      <c r="D176" s="147"/>
      <c r="E176" s="147"/>
      <c r="F176" s="336"/>
      <c r="G176" s="147"/>
    </row>
    <row r="177" spans="1:7" ht="11.25">
      <c r="A177" s="154"/>
      <c r="B177" s="147"/>
      <c r="C177" s="184"/>
      <c r="D177" s="147"/>
      <c r="E177" s="147"/>
      <c r="F177" s="336"/>
      <c r="G177" s="147"/>
    </row>
    <row r="178" spans="1:7" ht="11.25">
      <c r="A178" s="154"/>
      <c r="B178" s="147"/>
      <c r="C178" s="184"/>
      <c r="D178" s="147"/>
      <c r="E178" s="147"/>
      <c r="F178" s="336"/>
      <c r="G178" s="147"/>
    </row>
    <row r="179" spans="1:7" ht="11.25">
      <c r="A179" s="154"/>
      <c r="B179" s="147"/>
      <c r="C179" s="184"/>
      <c r="D179" s="147"/>
      <c r="E179" s="147"/>
      <c r="F179" s="336"/>
      <c r="G179" s="147"/>
    </row>
    <row r="180" spans="1:7" ht="11.25">
      <c r="A180" s="154"/>
      <c r="B180" s="147"/>
      <c r="C180" s="184"/>
      <c r="D180" s="147"/>
      <c r="E180" s="147"/>
      <c r="F180" s="336"/>
      <c r="G180" s="147"/>
    </row>
    <row r="181" spans="1:7" ht="11.25">
      <c r="A181" s="154"/>
      <c r="B181" s="147"/>
      <c r="C181" s="184"/>
      <c r="D181" s="147"/>
      <c r="E181" s="147"/>
      <c r="F181" s="336"/>
      <c r="G181" s="147"/>
    </row>
    <row r="182" spans="1:7" ht="11.25">
      <c r="A182" s="154"/>
      <c r="B182" s="147"/>
      <c r="C182" s="184"/>
      <c r="D182" s="147"/>
      <c r="E182" s="147"/>
      <c r="F182" s="336"/>
      <c r="G182" s="147"/>
    </row>
    <row r="183" spans="1:7" ht="11.25">
      <c r="A183" s="154"/>
      <c r="B183" s="147"/>
      <c r="C183" s="184"/>
      <c r="D183" s="147"/>
      <c r="E183" s="147"/>
      <c r="F183" s="336"/>
      <c r="G183" s="147"/>
    </row>
    <row r="184" spans="1:7" ht="11.25">
      <c r="A184" s="154"/>
      <c r="B184" s="147"/>
      <c r="C184" s="184"/>
      <c r="D184" s="147"/>
      <c r="E184" s="147"/>
      <c r="F184" s="336"/>
      <c r="G184" s="147"/>
    </row>
    <row r="185" spans="1:7" ht="11.25">
      <c r="A185" s="154"/>
      <c r="B185" s="147"/>
      <c r="C185" s="184"/>
      <c r="D185" s="147"/>
      <c r="E185" s="147"/>
      <c r="F185" s="336"/>
      <c r="G185" s="147"/>
    </row>
    <row r="186" spans="1:7" ht="11.25">
      <c r="A186" s="154"/>
      <c r="B186" s="147"/>
      <c r="C186" s="184"/>
      <c r="D186" s="147"/>
      <c r="E186" s="147"/>
      <c r="F186" s="336"/>
      <c r="G186" s="147"/>
    </row>
    <row r="187" spans="1:7" ht="11.25">
      <c r="A187" s="154"/>
      <c r="B187" s="147"/>
      <c r="C187" s="184"/>
      <c r="D187" s="147"/>
      <c r="E187" s="147"/>
      <c r="F187" s="336"/>
      <c r="G187" s="147"/>
    </row>
    <row r="188" spans="1:7" ht="11.25">
      <c r="A188" s="154"/>
      <c r="B188" s="147"/>
      <c r="C188" s="184"/>
      <c r="D188" s="147"/>
      <c r="E188" s="147"/>
      <c r="F188" s="336"/>
      <c r="G188" s="147"/>
    </row>
    <row r="189" spans="1:7" ht="11.25">
      <c r="A189" s="154"/>
      <c r="B189" s="147"/>
      <c r="C189" s="184"/>
      <c r="D189" s="147"/>
      <c r="E189" s="147"/>
      <c r="F189" s="336"/>
      <c r="G189" s="147"/>
    </row>
    <row r="190" spans="1:7" ht="11.25">
      <c r="A190" s="154"/>
      <c r="B190" s="147"/>
      <c r="C190" s="184"/>
      <c r="D190" s="147"/>
      <c r="E190" s="147"/>
      <c r="F190" s="336"/>
      <c r="G190" s="154"/>
    </row>
    <row r="191" spans="1:7" ht="11.25">
      <c r="A191" s="154"/>
      <c r="B191" s="147"/>
      <c r="C191" s="184"/>
      <c r="D191" s="147"/>
      <c r="E191" s="147"/>
      <c r="F191" s="336"/>
      <c r="G191" s="154"/>
    </row>
    <row r="192" spans="1:7" ht="11.25">
      <c r="A192" s="154"/>
      <c r="B192" s="147"/>
      <c r="C192" s="184"/>
      <c r="D192" s="147"/>
      <c r="E192" s="147"/>
      <c r="F192" s="336"/>
      <c r="G192" s="154"/>
    </row>
    <row r="193" spans="1:7" ht="11.25">
      <c r="A193" s="154"/>
      <c r="B193" s="147"/>
      <c r="C193" s="184"/>
      <c r="D193" s="147"/>
      <c r="E193" s="147"/>
      <c r="F193" s="336"/>
      <c r="G193" s="154"/>
    </row>
    <row r="194" spans="1:7" ht="11.25">
      <c r="A194" s="154"/>
      <c r="B194" s="147"/>
      <c r="C194" s="184"/>
      <c r="D194" s="147"/>
      <c r="E194" s="147"/>
      <c r="F194" s="336"/>
      <c r="G194" s="154"/>
    </row>
    <row r="195" spans="1:7" ht="11.25">
      <c r="A195" s="154"/>
      <c r="B195" s="147"/>
      <c r="C195" s="184"/>
      <c r="D195" s="147"/>
      <c r="E195" s="147"/>
      <c r="F195" s="336"/>
      <c r="G195" s="154"/>
    </row>
    <row r="196" spans="1:7" ht="11.25">
      <c r="A196" s="154"/>
      <c r="B196" s="147"/>
      <c r="C196" s="184"/>
      <c r="D196" s="147"/>
      <c r="E196" s="147"/>
      <c r="F196" s="336"/>
      <c r="G196" s="154"/>
    </row>
    <row r="197" spans="1:7" ht="11.25">
      <c r="A197" s="154"/>
      <c r="B197" s="147"/>
      <c r="C197" s="184"/>
      <c r="D197" s="147"/>
      <c r="E197" s="147"/>
      <c r="F197" s="336"/>
      <c r="G197" s="154"/>
    </row>
    <row r="198" spans="1:7" ht="11.25">
      <c r="A198" s="154"/>
      <c r="B198" s="147"/>
      <c r="C198" s="184"/>
      <c r="D198" s="147"/>
      <c r="E198" s="147"/>
      <c r="F198" s="336"/>
      <c r="G198" s="154"/>
    </row>
    <row r="199" spans="1:7" ht="11.25">
      <c r="A199" s="154"/>
      <c r="B199" s="147"/>
      <c r="C199" s="184"/>
      <c r="D199" s="147"/>
      <c r="E199" s="147"/>
      <c r="F199" s="336"/>
      <c r="G199" s="154"/>
    </row>
    <row r="200" spans="1:7" ht="11.25">
      <c r="A200" s="154"/>
      <c r="B200" s="147"/>
      <c r="C200" s="184"/>
      <c r="D200" s="147"/>
      <c r="E200" s="147"/>
      <c r="F200" s="336"/>
      <c r="G200" s="154"/>
    </row>
    <row r="201" spans="1:7" ht="11.25">
      <c r="A201" s="154"/>
      <c r="B201" s="147"/>
      <c r="C201" s="184"/>
      <c r="D201" s="147"/>
      <c r="E201" s="147"/>
      <c r="F201" s="336"/>
      <c r="G201" s="154"/>
    </row>
    <row r="202" spans="1:7" ht="11.25">
      <c r="A202" s="154"/>
      <c r="B202" s="147"/>
      <c r="C202" s="184"/>
      <c r="D202" s="147"/>
      <c r="E202" s="147"/>
      <c r="F202" s="336"/>
      <c r="G202" s="154"/>
    </row>
    <row r="203" spans="1:7" ht="11.25">
      <c r="A203" s="154"/>
      <c r="B203" s="147"/>
      <c r="C203" s="184"/>
      <c r="D203" s="147"/>
      <c r="E203" s="147"/>
      <c r="F203" s="336"/>
      <c r="G203" s="154"/>
    </row>
    <row r="204" spans="1:7" ht="11.25">
      <c r="A204" s="154"/>
      <c r="B204" s="147"/>
      <c r="C204" s="184"/>
      <c r="D204" s="147"/>
      <c r="E204" s="147"/>
      <c r="F204" s="336"/>
      <c r="G204" s="154"/>
    </row>
  </sheetData>
  <sheetProtection sheet="1" objects="1" scenarios="1"/>
  <printOptions/>
  <pageMargins left="0.7086614173228347" right="0.7086614173228347" top="0.7874015748031497" bottom="0.7874015748031497" header="0.31496062992125984" footer="0.31496062992125984"/>
  <pageSetup fitToHeight="0" horizontalDpi="300" verticalDpi="300" orientation="landscape" paperSize="9" r:id="rId1"/>
  <headerFooter alignWithMargins="0">
    <oddFooter>&amp;C&amp;"Calibri,Obyčejné"&amp;8&amp;P/&amp;N</oddFooter>
  </headerFooter>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C29" sqref="C29"/>
    </sheetView>
  </sheetViews>
  <sheetFormatPr defaultColWidth="9.140625" defaultRowHeight="12.75"/>
  <cols>
    <col min="1" max="1" width="7.7109375" style="123" customWidth="1"/>
    <col min="2" max="2" width="12.28125" style="123" customWidth="1"/>
    <col min="3" max="3" width="56.7109375" style="123" customWidth="1"/>
    <col min="4" max="4" width="10.7109375" style="123" customWidth="1"/>
    <col min="5" max="5" width="10.28125" style="123" customWidth="1"/>
    <col min="6" max="6" width="12.7109375" style="123" customWidth="1"/>
    <col min="7" max="7" width="12.140625" style="123" customWidth="1"/>
    <col min="8" max="8" width="10.140625" style="123" customWidth="1"/>
    <col min="9" max="16384" width="9.140625" style="123" customWidth="1"/>
  </cols>
  <sheetData>
    <row r="1" spans="1:7" ht="12">
      <c r="A1" s="1" t="s">
        <v>143</v>
      </c>
      <c r="B1" s="2"/>
      <c r="C1" s="1"/>
      <c r="D1" s="120"/>
      <c r="E1" s="120"/>
      <c r="F1" s="120"/>
      <c r="G1" s="120"/>
    </row>
    <row r="2" spans="1:7" ht="12">
      <c r="A2" s="3" t="s">
        <v>144</v>
      </c>
      <c r="B2" s="2"/>
      <c r="C2" s="3"/>
      <c r="D2" s="120"/>
      <c r="E2" s="120"/>
      <c r="F2" s="120"/>
      <c r="G2" s="120"/>
    </row>
    <row r="3" spans="1:7" s="127" customFormat="1" ht="12">
      <c r="A3" s="136"/>
      <c r="B3" s="137"/>
      <c r="C3" s="136"/>
      <c r="D3" s="122"/>
      <c r="E3" s="122"/>
      <c r="F3" s="122"/>
      <c r="G3" s="122"/>
    </row>
    <row r="4" spans="1:3" ht="12">
      <c r="A4" s="121" t="s">
        <v>81</v>
      </c>
      <c r="B4" s="122"/>
      <c r="C4" s="121"/>
    </row>
    <row r="5" spans="1:3" ht="12">
      <c r="A5" s="319" t="s">
        <v>82</v>
      </c>
      <c r="B5" s="312"/>
      <c r="C5" s="313">
        <f>A_VVM_zalozeni!$C$14</f>
        <v>0</v>
      </c>
    </row>
    <row r="6" spans="1:3" ht="12">
      <c r="A6" s="319" t="s">
        <v>66</v>
      </c>
      <c r="B6" s="314"/>
      <c r="C6" s="315">
        <f>A_VVM_údržba!$C$5</f>
        <v>0</v>
      </c>
    </row>
    <row r="7" spans="1:3" ht="12">
      <c r="A7" s="319" t="s">
        <v>84</v>
      </c>
      <c r="B7" s="314"/>
      <c r="C7" s="315">
        <f>A_VVM_údržba!$C$6</f>
        <v>0</v>
      </c>
    </row>
    <row r="8" spans="1:3" ht="12">
      <c r="A8" s="319" t="s">
        <v>68</v>
      </c>
      <c r="B8" s="314"/>
      <c r="C8" s="316">
        <f>A_VVM_údržba!$C$7</f>
        <v>0</v>
      </c>
    </row>
    <row r="9" spans="1:3" ht="12">
      <c r="A9" s="319" t="s">
        <v>69</v>
      </c>
      <c r="B9" s="314"/>
      <c r="C9" s="316">
        <f>A_VVM_údržba!$C$8</f>
        <v>0</v>
      </c>
    </row>
    <row r="10" spans="1:3" ht="12.75" thickBot="1">
      <c r="A10" s="317" t="s">
        <v>70</v>
      </c>
      <c r="B10" s="317"/>
      <c r="C10" s="318">
        <f>A_VVM_údržba!$C$9</f>
        <v>0</v>
      </c>
    </row>
    <row r="11" spans="1:3" ht="12">
      <c r="A11" s="319" t="s">
        <v>22</v>
      </c>
      <c r="B11" s="319"/>
      <c r="C11" s="313">
        <f>SUM(C5:C10)</f>
        <v>0</v>
      </c>
    </row>
    <row r="12" spans="1:3" ht="12.75" thickBot="1">
      <c r="A12" s="317" t="s">
        <v>27</v>
      </c>
      <c r="B12" s="317"/>
      <c r="C12" s="318">
        <f>C11*0.21</f>
        <v>0</v>
      </c>
    </row>
    <row r="13" spans="1:3" ht="12.75" thickBot="1">
      <c r="A13" s="320" t="s">
        <v>21</v>
      </c>
      <c r="B13" s="321"/>
      <c r="C13" s="322">
        <f>SUM(C11:C12)</f>
        <v>0</v>
      </c>
    </row>
    <row r="15" spans="1:8" ht="12">
      <c r="A15" s="124"/>
      <c r="B15" s="125"/>
      <c r="C15" s="124"/>
      <c r="D15" s="126"/>
      <c r="E15" s="126"/>
      <c r="F15" s="126"/>
      <c r="G15" s="126"/>
      <c r="H15" s="126"/>
    </row>
    <row r="25" spans="1:8" s="127" customFormat="1" ht="12">
      <c r="A25" s="123"/>
      <c r="B25" s="123"/>
      <c r="C25" s="123"/>
      <c r="D25" s="123"/>
      <c r="E25" s="123"/>
      <c r="F25" s="123"/>
      <c r="G25" s="123"/>
      <c r="H25" s="123"/>
    </row>
  </sheetData>
  <sheetProtection sheet="1" objects="1" scenarios="1"/>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G92"/>
  <sheetViews>
    <sheetView zoomScaleSheetLayoutView="100" zoomScalePageLayoutView="125" workbookViewId="0" topLeftCell="A1">
      <selection activeCell="G11" sqref="G11"/>
    </sheetView>
  </sheetViews>
  <sheetFormatPr defaultColWidth="9.140625" defaultRowHeight="12.75"/>
  <cols>
    <col min="1" max="1" width="7.7109375" style="6" customWidth="1"/>
    <col min="2" max="2" width="14.421875" style="59" customWidth="1"/>
    <col min="3" max="3" width="57.57421875" style="6" customWidth="1"/>
    <col min="4" max="5" width="10.7109375" style="59" customWidth="1"/>
    <col min="6" max="6" width="12.7109375" style="370" customWidth="1"/>
    <col min="7" max="7" width="13.7109375" style="59" customWidth="1"/>
    <col min="8" max="16384" width="9.140625" style="6" customWidth="1"/>
  </cols>
  <sheetData>
    <row r="1" spans="1:7" ht="12.75">
      <c r="A1" s="225" t="s">
        <v>143</v>
      </c>
      <c r="B1" s="226"/>
      <c r="C1" s="225"/>
      <c r="D1" s="4"/>
      <c r="E1" s="4"/>
      <c r="F1" s="343"/>
      <c r="G1" s="4"/>
    </row>
    <row r="2" spans="1:7" ht="12.75">
      <c r="A2" s="227" t="s">
        <v>144</v>
      </c>
      <c r="B2" s="226"/>
      <c r="C2" s="227"/>
      <c r="D2" s="4"/>
      <c r="E2" s="4"/>
      <c r="F2" s="343"/>
      <c r="G2" s="4"/>
    </row>
    <row r="3" spans="1:7" ht="12">
      <c r="A3" s="136"/>
      <c r="B3" s="137"/>
      <c r="C3" s="136"/>
      <c r="D3" s="7"/>
      <c r="E3" s="7"/>
      <c r="F3" s="344"/>
      <c r="G3" s="7"/>
    </row>
    <row r="4" spans="1:6" s="123" customFormat="1" ht="12">
      <c r="A4" s="10" t="s">
        <v>323</v>
      </c>
      <c r="F4" s="345"/>
    </row>
    <row r="5" spans="1:6" s="123" customFormat="1" ht="12">
      <c r="A5" s="262" t="s">
        <v>254</v>
      </c>
      <c r="B5" s="263"/>
      <c r="C5" s="263"/>
      <c r="F5" s="345"/>
    </row>
    <row r="6" spans="1:7" ht="12">
      <c r="A6" s="264" t="s">
        <v>230</v>
      </c>
      <c r="B6" s="265"/>
      <c r="C6" s="269">
        <f>$G$24</f>
        <v>0</v>
      </c>
      <c r="D6" s="7"/>
      <c r="E6" s="7"/>
      <c r="F6" s="344"/>
      <c r="G6" s="7"/>
    </row>
    <row r="7" spans="1:7" ht="12">
      <c r="A7" s="264" t="s">
        <v>318</v>
      </c>
      <c r="B7" s="265"/>
      <c r="C7" s="269">
        <f>$G$35</f>
        <v>0</v>
      </c>
      <c r="D7" s="7"/>
      <c r="E7" s="7"/>
      <c r="F7" s="344"/>
      <c r="G7" s="7"/>
    </row>
    <row r="8" spans="1:7" ht="12">
      <c r="A8" s="264" t="s">
        <v>231</v>
      </c>
      <c r="B8" s="265"/>
      <c r="C8" s="269">
        <f>$G$62</f>
        <v>0</v>
      </c>
      <c r="D8" s="9"/>
      <c r="E8" s="9"/>
      <c r="F8" s="346"/>
      <c r="G8" s="10"/>
    </row>
    <row r="9" spans="1:7" ht="12">
      <c r="A9" s="266" t="s">
        <v>232</v>
      </c>
      <c r="B9" s="267"/>
      <c r="C9" s="270">
        <f>$G$68</f>
        <v>0</v>
      </c>
      <c r="D9" s="9"/>
      <c r="E9" s="9"/>
      <c r="F9" s="346"/>
      <c r="G9" s="10"/>
    </row>
    <row r="10" spans="1:7" ht="12">
      <c r="A10" s="262" t="s">
        <v>255</v>
      </c>
      <c r="B10" s="268"/>
      <c r="C10" s="269"/>
      <c r="D10" s="9"/>
      <c r="E10" s="9"/>
      <c r="F10" s="346"/>
      <c r="G10" s="10"/>
    </row>
    <row r="11" spans="1:7" ht="12">
      <c r="A11" s="264" t="s">
        <v>256</v>
      </c>
      <c r="B11" s="268"/>
      <c r="C11" s="269">
        <f>$G$80</f>
        <v>0</v>
      </c>
      <c r="D11" s="9"/>
      <c r="E11" s="9"/>
      <c r="F11" s="346"/>
      <c r="G11" s="10"/>
    </row>
    <row r="12" spans="1:7" ht="12">
      <c r="A12" s="264" t="s">
        <v>257</v>
      </c>
      <c r="B12" s="268"/>
      <c r="C12" s="269">
        <f>$G$84</f>
        <v>0</v>
      </c>
      <c r="D12" s="9"/>
      <c r="E12" s="9"/>
      <c r="F12" s="346"/>
      <c r="G12" s="10"/>
    </row>
    <row r="13" spans="1:7" ht="12">
      <c r="A13" s="264" t="s">
        <v>258</v>
      </c>
      <c r="B13" s="265"/>
      <c r="C13" s="269">
        <f>$G$92</f>
        <v>0</v>
      </c>
      <c r="D13" s="9"/>
      <c r="E13" s="9"/>
      <c r="F13" s="346"/>
      <c r="G13" s="10"/>
    </row>
    <row r="14" spans="1:7" ht="12">
      <c r="A14" s="206" t="s">
        <v>22</v>
      </c>
      <c r="B14" s="207"/>
      <c r="C14" s="271">
        <f>SUM(C6:C13)</f>
        <v>0</v>
      </c>
      <c r="D14" s="9"/>
      <c r="E14" s="9"/>
      <c r="F14" s="346"/>
      <c r="G14" s="10"/>
    </row>
    <row r="15" spans="1:7" ht="12.75" thickBot="1">
      <c r="A15" s="206" t="s">
        <v>27</v>
      </c>
      <c r="B15" s="207"/>
      <c r="C15" s="271">
        <f>C14*0.21</f>
        <v>0</v>
      </c>
      <c r="D15" s="9"/>
      <c r="E15" s="9"/>
      <c r="F15" s="346"/>
      <c r="G15" s="10"/>
    </row>
    <row r="16" spans="1:7" ht="15.75" customHeight="1" thickBot="1">
      <c r="A16" s="208" t="s">
        <v>21</v>
      </c>
      <c r="B16" s="209"/>
      <c r="C16" s="272">
        <f>SUM(C14:C15)</f>
        <v>0</v>
      </c>
      <c r="D16" s="9"/>
      <c r="E16" s="9"/>
      <c r="F16" s="346"/>
      <c r="G16" s="10"/>
    </row>
    <row r="17" spans="1:7" ht="15.75" customHeight="1">
      <c r="A17" s="10"/>
      <c r="B17" s="11"/>
      <c r="C17" s="12"/>
      <c r="D17" s="9"/>
      <c r="E17" s="9"/>
      <c r="F17" s="346"/>
      <c r="G17" s="10"/>
    </row>
    <row r="18" spans="1:7" ht="12">
      <c r="A18" s="10"/>
      <c r="B18" s="9"/>
      <c r="C18" s="10"/>
      <c r="D18" s="9"/>
      <c r="E18" s="9"/>
      <c r="F18" s="346"/>
      <c r="G18" s="10"/>
    </row>
    <row r="19" spans="1:7" ht="12.75" customHeight="1">
      <c r="A19" s="15" t="s">
        <v>13</v>
      </c>
      <c r="B19" s="15" t="s">
        <v>0</v>
      </c>
      <c r="C19" s="15" t="s">
        <v>1</v>
      </c>
      <c r="D19" s="16" t="s">
        <v>2</v>
      </c>
      <c r="E19" s="16" t="s">
        <v>3</v>
      </c>
      <c r="F19" s="347"/>
      <c r="G19" s="17" t="s">
        <v>4</v>
      </c>
    </row>
    <row r="20" spans="1:7" s="5" customFormat="1" ht="11.25" customHeight="1">
      <c r="A20" s="143" t="s">
        <v>253</v>
      </c>
      <c r="B20" s="144"/>
      <c r="C20" s="145"/>
      <c r="D20" s="150"/>
      <c r="E20" s="150"/>
      <c r="F20" s="327"/>
      <c r="G20" s="155"/>
    </row>
    <row r="21" spans="1:7" s="5" customFormat="1" ht="11.25" customHeight="1">
      <c r="A21" s="27" t="s">
        <v>65</v>
      </c>
      <c r="B21" s="9"/>
      <c r="C21" s="18"/>
      <c r="D21" s="19"/>
      <c r="E21" s="19"/>
      <c r="F21" s="348"/>
      <c r="G21" s="11"/>
    </row>
    <row r="22" spans="1:7" s="5" customFormat="1" ht="15" customHeight="1">
      <c r="A22" s="21">
        <v>1</v>
      </c>
      <c r="B22" s="21" t="s">
        <v>17</v>
      </c>
      <c r="C22" s="35" t="s">
        <v>119</v>
      </c>
      <c r="D22" s="21" t="s">
        <v>118</v>
      </c>
      <c r="E22" s="21">
        <v>1</v>
      </c>
      <c r="F22" s="349"/>
      <c r="G22" s="253">
        <f>E22*F22</f>
        <v>0</v>
      </c>
    </row>
    <row r="23" spans="1:7" s="5" customFormat="1" ht="15" customHeight="1">
      <c r="A23" s="21">
        <v>2</v>
      </c>
      <c r="B23" s="21" t="s">
        <v>17</v>
      </c>
      <c r="C23" s="35" t="s">
        <v>189</v>
      </c>
      <c r="D23" s="21" t="s">
        <v>118</v>
      </c>
      <c r="E23" s="21">
        <v>1</v>
      </c>
      <c r="F23" s="349"/>
      <c r="G23" s="253">
        <f>E23*F23</f>
        <v>0</v>
      </c>
    </row>
    <row r="24" spans="1:7" s="5" customFormat="1" ht="11.25" customHeight="1">
      <c r="A24" s="18" t="s">
        <v>65</v>
      </c>
      <c r="B24" s="19"/>
      <c r="C24" s="18"/>
      <c r="D24" s="19"/>
      <c r="E24" s="19"/>
      <c r="F24" s="350"/>
      <c r="G24" s="205">
        <f>SUM(G22:G23)</f>
        <v>0</v>
      </c>
    </row>
    <row r="25" spans="1:7" s="5" customFormat="1" ht="11.25" customHeight="1">
      <c r="A25" s="18"/>
      <c r="B25" s="19"/>
      <c r="C25" s="18"/>
      <c r="D25" s="19"/>
      <c r="E25" s="19"/>
      <c r="F25" s="350"/>
      <c r="G25" s="205"/>
    </row>
    <row r="26" spans="1:7" s="5" customFormat="1" ht="11.25" customHeight="1">
      <c r="A26" s="10" t="s">
        <v>246</v>
      </c>
      <c r="B26" s="19"/>
      <c r="C26" s="18"/>
      <c r="D26" s="19"/>
      <c r="E26" s="19"/>
      <c r="F26" s="350"/>
      <c r="G26" s="205"/>
    </row>
    <row r="27" spans="1:7" s="5" customFormat="1" ht="27" customHeight="1">
      <c r="A27" s="21">
        <v>1</v>
      </c>
      <c r="B27" s="70" t="s">
        <v>190</v>
      </c>
      <c r="C27" s="25" t="s">
        <v>191</v>
      </c>
      <c r="D27" s="252" t="s">
        <v>5</v>
      </c>
      <c r="E27" s="141">
        <v>7</v>
      </c>
      <c r="F27" s="351"/>
      <c r="G27" s="254">
        <f>F27*E27</f>
        <v>0</v>
      </c>
    </row>
    <row r="28" spans="1:7" s="5" customFormat="1" ht="24.75" customHeight="1">
      <c r="A28" s="21">
        <v>2</v>
      </c>
      <c r="B28" s="70" t="s">
        <v>192</v>
      </c>
      <c r="C28" s="25" t="s">
        <v>193</v>
      </c>
      <c r="D28" s="252" t="s">
        <v>5</v>
      </c>
      <c r="E28" s="141">
        <v>4</v>
      </c>
      <c r="F28" s="351"/>
      <c r="G28" s="254">
        <f aca="true" t="shared" si="0" ref="G28:G34">F28*E28</f>
        <v>0</v>
      </c>
    </row>
    <row r="29" spans="1:7" s="5" customFormat="1" ht="27" customHeight="1">
      <c r="A29" s="21">
        <v>3</v>
      </c>
      <c r="B29" s="70" t="s">
        <v>194</v>
      </c>
      <c r="C29" s="25" t="s">
        <v>195</v>
      </c>
      <c r="D29" s="252" t="s">
        <v>5</v>
      </c>
      <c r="E29" s="141">
        <v>1</v>
      </c>
      <c r="F29" s="351"/>
      <c r="G29" s="254">
        <f t="shared" si="0"/>
        <v>0</v>
      </c>
    </row>
    <row r="30" spans="1:7" s="5" customFormat="1" ht="24" customHeight="1">
      <c r="A30" s="21">
        <v>4</v>
      </c>
      <c r="B30" s="142" t="s">
        <v>196</v>
      </c>
      <c r="C30" s="32" t="s">
        <v>197</v>
      </c>
      <c r="D30" s="33" t="s">
        <v>5</v>
      </c>
      <c r="E30" s="33">
        <v>7</v>
      </c>
      <c r="F30" s="352"/>
      <c r="G30" s="254">
        <f t="shared" si="0"/>
        <v>0</v>
      </c>
    </row>
    <row r="31" spans="1:7" s="5" customFormat="1" ht="26.25" customHeight="1">
      <c r="A31" s="21">
        <v>5</v>
      </c>
      <c r="B31" s="142" t="s">
        <v>198</v>
      </c>
      <c r="C31" s="32" t="s">
        <v>199</v>
      </c>
      <c r="D31" s="33" t="s">
        <v>5</v>
      </c>
      <c r="E31" s="33">
        <v>4</v>
      </c>
      <c r="F31" s="352"/>
      <c r="G31" s="254">
        <f t="shared" si="0"/>
        <v>0</v>
      </c>
    </row>
    <row r="32" spans="1:7" s="5" customFormat="1" ht="24" customHeight="1">
      <c r="A32" s="21">
        <v>6</v>
      </c>
      <c r="B32" s="142" t="s">
        <v>200</v>
      </c>
      <c r="C32" s="32" t="s">
        <v>201</v>
      </c>
      <c r="D32" s="33" t="s">
        <v>5</v>
      </c>
      <c r="E32" s="33">
        <v>1</v>
      </c>
      <c r="F32" s="352"/>
      <c r="G32" s="254">
        <f t="shared" si="0"/>
        <v>0</v>
      </c>
    </row>
    <row r="33" spans="1:7" s="5" customFormat="1" ht="22.5" customHeight="1">
      <c r="A33" s="21">
        <v>7</v>
      </c>
      <c r="B33" s="115" t="s">
        <v>228</v>
      </c>
      <c r="C33" s="251" t="s">
        <v>202</v>
      </c>
      <c r="D33" s="104" t="s">
        <v>6</v>
      </c>
      <c r="E33" s="104">
        <v>3</v>
      </c>
      <c r="F33" s="352"/>
      <c r="G33" s="254">
        <f t="shared" si="0"/>
        <v>0</v>
      </c>
    </row>
    <row r="34" spans="1:7" s="5" customFormat="1" ht="25.5" customHeight="1">
      <c r="A34" s="21">
        <v>8</v>
      </c>
      <c r="B34" s="115" t="s">
        <v>229</v>
      </c>
      <c r="C34" s="251" t="s">
        <v>203</v>
      </c>
      <c r="D34" s="104" t="s">
        <v>6</v>
      </c>
      <c r="E34" s="104">
        <v>5</v>
      </c>
      <c r="F34" s="352"/>
      <c r="G34" s="254">
        <f t="shared" si="0"/>
        <v>0</v>
      </c>
    </row>
    <row r="35" spans="1:7" s="5" customFormat="1" ht="11.25" customHeight="1">
      <c r="A35" s="18" t="s">
        <v>319</v>
      </c>
      <c r="B35" s="19"/>
      <c r="C35" s="18"/>
      <c r="D35" s="19"/>
      <c r="E35" s="19"/>
      <c r="F35" s="350"/>
      <c r="G35" s="205">
        <f>SUM(G27:G34)</f>
        <v>0</v>
      </c>
    </row>
    <row r="36" spans="1:7" s="5" customFormat="1" ht="11.25" customHeight="1">
      <c r="A36" s="18"/>
      <c r="B36" s="19"/>
      <c r="C36" s="18"/>
      <c r="D36" s="19"/>
      <c r="E36" s="19"/>
      <c r="F36" s="350"/>
      <c r="G36" s="30"/>
    </row>
    <row r="37" spans="1:7" ht="12">
      <c r="A37" s="9" t="s">
        <v>8</v>
      </c>
      <c r="B37" s="11"/>
      <c r="C37" s="29"/>
      <c r="D37" s="11"/>
      <c r="E37" s="11"/>
      <c r="F37" s="353"/>
      <c r="G37" s="30"/>
    </row>
    <row r="38" spans="1:7" ht="27" customHeight="1">
      <c r="A38" s="21">
        <v>1</v>
      </c>
      <c r="B38" s="61" t="s">
        <v>17</v>
      </c>
      <c r="C38" s="62" t="s">
        <v>248</v>
      </c>
      <c r="D38" s="63" t="s">
        <v>5</v>
      </c>
      <c r="E38" s="64">
        <v>11</v>
      </c>
      <c r="F38" s="354"/>
      <c r="G38" s="255">
        <f>E38*F38</f>
        <v>0</v>
      </c>
    </row>
    <row r="39" spans="1:7" ht="12">
      <c r="A39" s="21">
        <v>2</v>
      </c>
      <c r="B39" s="68" t="s">
        <v>149</v>
      </c>
      <c r="C39" s="66" t="s">
        <v>148</v>
      </c>
      <c r="D39" s="67" t="s">
        <v>80</v>
      </c>
      <c r="E39" s="67">
        <v>26</v>
      </c>
      <c r="F39" s="355"/>
      <c r="G39" s="255">
        <f aca="true" t="shared" si="1" ref="G39:G61">E39*F39</f>
        <v>0</v>
      </c>
    </row>
    <row r="40" spans="1:7" ht="12">
      <c r="A40" s="21">
        <v>3</v>
      </c>
      <c r="B40" s="68" t="s">
        <v>9</v>
      </c>
      <c r="C40" s="66" t="s">
        <v>188</v>
      </c>
      <c r="D40" s="67" t="s">
        <v>80</v>
      </c>
      <c r="E40" s="67">
        <v>26</v>
      </c>
      <c r="F40" s="355"/>
      <c r="G40" s="255">
        <f t="shared" si="1"/>
        <v>0</v>
      </c>
    </row>
    <row r="41" spans="1:7" ht="12">
      <c r="A41" s="21">
        <v>4</v>
      </c>
      <c r="B41" s="65" t="s">
        <v>99</v>
      </c>
      <c r="C41" s="66" t="s">
        <v>100</v>
      </c>
      <c r="D41" s="67" t="s">
        <v>5</v>
      </c>
      <c r="E41" s="67">
        <v>11</v>
      </c>
      <c r="F41" s="355"/>
      <c r="G41" s="255">
        <f t="shared" si="1"/>
        <v>0</v>
      </c>
    </row>
    <row r="42" spans="1:7" ht="12">
      <c r="A42" s="21">
        <v>5</v>
      </c>
      <c r="B42" s="31" t="s">
        <v>9</v>
      </c>
      <c r="C42" s="32" t="s">
        <v>249</v>
      </c>
      <c r="D42" s="33" t="s">
        <v>7</v>
      </c>
      <c r="E42" s="33">
        <v>14.85</v>
      </c>
      <c r="F42" s="352"/>
      <c r="G42" s="255">
        <f t="shared" si="1"/>
        <v>0</v>
      </c>
    </row>
    <row r="43" spans="1:7" ht="12">
      <c r="A43" s="21">
        <v>6</v>
      </c>
      <c r="B43" s="31" t="s">
        <v>101</v>
      </c>
      <c r="C43" s="32" t="str">
        <f>'[1]založení_R'!C62</f>
        <v>ukotvení dřeviny třemi kůly do 3m</v>
      </c>
      <c r="D43" s="33" t="str">
        <f>'[1]založení_R'!D62</f>
        <v>ks</v>
      </c>
      <c r="E43" s="33">
        <v>11</v>
      </c>
      <c r="F43" s="352"/>
      <c r="G43" s="255">
        <f t="shared" si="1"/>
        <v>0</v>
      </c>
    </row>
    <row r="44" spans="1:7" ht="45">
      <c r="A44" s="21">
        <v>7</v>
      </c>
      <c r="B44" s="31" t="str">
        <f>'[1]založení_R'!B63</f>
        <v>specifikace</v>
      </c>
      <c r="C44" s="32" t="str">
        <f>'[1]založení_R'!C63</f>
        <v>kůly (frézované, impregnované, se špicí,ø 80mm, délka min. 2,5m) a příčky (u paty kmene trojitá řadou příček z půlené frézované kulatiny ø 80 mm, délka 0,6m + na horním konci kůlů 3 ks z téhož materiálu) k ukotvení stromu, vč. kurty (černá barva, syntetická tkanina odolné vůči UV)</v>
      </c>
      <c r="D44" s="33" t="str">
        <f>'[1]založení_R'!D63</f>
        <v>ks</v>
      </c>
      <c r="E44" s="33">
        <v>11</v>
      </c>
      <c r="F44" s="352"/>
      <c r="G44" s="255">
        <f t="shared" si="1"/>
        <v>0</v>
      </c>
    </row>
    <row r="45" spans="1:7" ht="12">
      <c r="A45" s="21">
        <v>8</v>
      </c>
      <c r="B45" s="24" t="s">
        <v>150</v>
      </c>
      <c r="C45" s="35" t="s">
        <v>152</v>
      </c>
      <c r="D45" s="21" t="s">
        <v>6</v>
      </c>
      <c r="E45" s="21">
        <v>2.8</v>
      </c>
      <c r="F45" s="356"/>
      <c r="G45" s="255">
        <f t="shared" si="1"/>
        <v>0</v>
      </c>
    </row>
    <row r="46" spans="1:7" ht="12">
      <c r="A46" s="21">
        <v>9</v>
      </c>
      <c r="B46" s="24" t="s">
        <v>9</v>
      </c>
      <c r="C46" s="35" t="s">
        <v>102</v>
      </c>
      <c r="D46" s="21" t="s">
        <v>7</v>
      </c>
      <c r="E46" s="21">
        <v>0.3</v>
      </c>
      <c r="F46" s="356"/>
      <c r="G46" s="255">
        <f t="shared" si="1"/>
        <v>0</v>
      </c>
    </row>
    <row r="47" spans="1:7" ht="12">
      <c r="A47" s="21">
        <v>10</v>
      </c>
      <c r="B47" s="38" t="s">
        <v>104</v>
      </c>
      <c r="C47" s="39" t="s">
        <v>103</v>
      </c>
      <c r="D47" s="40" t="s">
        <v>5</v>
      </c>
      <c r="E47" s="41">
        <v>4</v>
      </c>
      <c r="F47" s="357"/>
      <c r="G47" s="255">
        <f t="shared" si="1"/>
        <v>0</v>
      </c>
    </row>
    <row r="48" spans="1:7" ht="12">
      <c r="A48" s="21">
        <v>11</v>
      </c>
      <c r="B48" s="31" t="s">
        <v>17</v>
      </c>
      <c r="C48" s="32" t="s">
        <v>153</v>
      </c>
      <c r="D48" s="33" t="str">
        <f>'[1]založení_R'!D40</f>
        <v>m2</v>
      </c>
      <c r="E48" s="33">
        <v>5.5</v>
      </c>
      <c r="F48" s="352"/>
      <c r="G48" s="255">
        <f t="shared" si="1"/>
        <v>0</v>
      </c>
    </row>
    <row r="49" spans="1:7" ht="12">
      <c r="A49" s="21">
        <v>12</v>
      </c>
      <c r="B49" s="31" t="str">
        <f>'[1]založení_R'!B41</f>
        <v>specifikace</v>
      </c>
      <c r="C49" s="69" t="s">
        <v>154</v>
      </c>
      <c r="D49" s="33" t="s">
        <v>126</v>
      </c>
      <c r="E49" s="33">
        <v>1.1</v>
      </c>
      <c r="F49" s="352"/>
      <c r="G49" s="255">
        <f t="shared" si="1"/>
        <v>0</v>
      </c>
    </row>
    <row r="50" spans="1:7" ht="12">
      <c r="A50" s="21">
        <v>13</v>
      </c>
      <c r="B50" s="31" t="s">
        <v>9</v>
      </c>
      <c r="C50" s="69" t="s">
        <v>155</v>
      </c>
      <c r="D50" s="33" t="s">
        <v>25</v>
      </c>
      <c r="E50" s="33">
        <v>5.5</v>
      </c>
      <c r="F50" s="352"/>
      <c r="G50" s="255">
        <f t="shared" si="1"/>
        <v>0</v>
      </c>
    </row>
    <row r="51" spans="1:7" ht="12">
      <c r="A51" s="21">
        <v>14</v>
      </c>
      <c r="B51" s="31" t="str">
        <f>'[2]rozpočet_zalozeni'!B110</f>
        <v>R</v>
      </c>
      <c r="C51" s="69" t="s">
        <v>125</v>
      </c>
      <c r="D51" s="33" t="str">
        <f>'[2]rozpočet_zalozeni'!D110</f>
        <v>ks</v>
      </c>
      <c r="E51" s="33">
        <v>7</v>
      </c>
      <c r="F51" s="352"/>
      <c r="G51" s="255">
        <f t="shared" si="1"/>
        <v>0</v>
      </c>
    </row>
    <row r="52" spans="1:7" ht="22.5">
      <c r="A52" s="21">
        <v>15</v>
      </c>
      <c r="B52" s="31" t="str">
        <f>'[2]rozpočet_zalozeni'!B111</f>
        <v>specifikace</v>
      </c>
      <c r="C52" s="69" t="s">
        <v>127</v>
      </c>
      <c r="D52" s="33" t="str">
        <f>'[2]rozpočet_zalozeni'!D111</f>
        <v>bm</v>
      </c>
      <c r="E52" s="33">
        <v>14</v>
      </c>
      <c r="F52" s="352"/>
      <c r="G52" s="255">
        <f t="shared" si="1"/>
        <v>0</v>
      </c>
    </row>
    <row r="53" spans="1:7" ht="22.5">
      <c r="A53" s="21">
        <v>16</v>
      </c>
      <c r="B53" s="31" t="s">
        <v>17</v>
      </c>
      <c r="C53" s="69" t="s">
        <v>250</v>
      </c>
      <c r="D53" s="33" t="s">
        <v>6</v>
      </c>
      <c r="E53" s="33">
        <v>30.3</v>
      </c>
      <c r="F53" s="352"/>
      <c r="G53" s="255">
        <f t="shared" si="1"/>
        <v>0</v>
      </c>
    </row>
    <row r="54" spans="1:7" ht="22.5">
      <c r="A54" s="21">
        <v>17</v>
      </c>
      <c r="B54" s="31" t="str">
        <f>'[3]ostrčilovo_rozpočet'!B52</f>
        <v>45157 - 7777</v>
      </c>
      <c r="C54" s="32" t="s">
        <v>251</v>
      </c>
      <c r="D54" s="33" t="str">
        <f>'[3]ostrčilovo_rozpočet'!D52</f>
        <v>m2</v>
      </c>
      <c r="E54" s="33">
        <v>30.3</v>
      </c>
      <c r="F54" s="352"/>
      <c r="G54" s="255">
        <f t="shared" si="1"/>
        <v>0</v>
      </c>
    </row>
    <row r="55" spans="1:7" ht="12">
      <c r="A55" s="21">
        <v>18</v>
      </c>
      <c r="B55" s="31" t="s">
        <v>17</v>
      </c>
      <c r="C55" s="32" t="s">
        <v>259</v>
      </c>
      <c r="D55" s="33" t="s">
        <v>7</v>
      </c>
      <c r="E55" s="33">
        <v>3.5</v>
      </c>
      <c r="F55" s="352"/>
      <c r="G55" s="255">
        <f t="shared" si="1"/>
        <v>0</v>
      </c>
    </row>
    <row r="56" spans="1:7" ht="22.5">
      <c r="A56" s="21">
        <v>19</v>
      </c>
      <c r="B56" s="42" t="s">
        <v>17</v>
      </c>
      <c r="C56" s="43" t="s">
        <v>129</v>
      </c>
      <c r="D56" s="44" t="s">
        <v>5</v>
      </c>
      <c r="E56" s="44">
        <v>11</v>
      </c>
      <c r="F56" s="358"/>
      <c r="G56" s="255">
        <f t="shared" si="1"/>
        <v>0</v>
      </c>
    </row>
    <row r="57" spans="1:7" ht="12">
      <c r="A57" s="21">
        <v>20</v>
      </c>
      <c r="B57" s="45" t="s">
        <v>12</v>
      </c>
      <c r="C57" s="46" t="s">
        <v>151</v>
      </c>
      <c r="D57" s="47" t="s">
        <v>5</v>
      </c>
      <c r="E57" s="47">
        <v>11</v>
      </c>
      <c r="F57" s="359"/>
      <c r="G57" s="255">
        <f t="shared" si="1"/>
        <v>0</v>
      </c>
    </row>
    <row r="58" spans="1:7" s="5" customFormat="1" ht="12">
      <c r="A58" s="21">
        <v>21</v>
      </c>
      <c r="B58" s="24" t="s">
        <v>18</v>
      </c>
      <c r="C58" s="35" t="s">
        <v>128</v>
      </c>
      <c r="D58" s="21" t="s">
        <v>7</v>
      </c>
      <c r="E58" s="48">
        <v>3.3</v>
      </c>
      <c r="F58" s="356"/>
      <c r="G58" s="255">
        <f t="shared" si="1"/>
        <v>0</v>
      </c>
    </row>
    <row r="59" spans="1:7" ht="12">
      <c r="A59" s="21">
        <v>22</v>
      </c>
      <c r="B59" s="24" t="s">
        <v>19</v>
      </c>
      <c r="C59" s="35" t="s">
        <v>252</v>
      </c>
      <c r="D59" s="21" t="s">
        <v>7</v>
      </c>
      <c r="E59" s="48">
        <v>4.4</v>
      </c>
      <c r="F59" s="356"/>
      <c r="G59" s="255">
        <f t="shared" si="1"/>
        <v>0</v>
      </c>
    </row>
    <row r="60" spans="1:7" ht="12">
      <c r="A60" s="21">
        <v>23</v>
      </c>
      <c r="B60" s="49" t="s">
        <v>32</v>
      </c>
      <c r="C60" s="50" t="s">
        <v>34</v>
      </c>
      <c r="D60" s="51" t="s">
        <v>7</v>
      </c>
      <c r="E60" s="51">
        <v>15</v>
      </c>
      <c r="F60" s="360"/>
      <c r="G60" s="255">
        <f t="shared" si="1"/>
        <v>0</v>
      </c>
    </row>
    <row r="61" spans="1:7" ht="12">
      <c r="A61" s="21">
        <v>24</v>
      </c>
      <c r="B61" s="49" t="s">
        <v>32</v>
      </c>
      <c r="C61" s="50" t="s">
        <v>33</v>
      </c>
      <c r="D61" s="51" t="s">
        <v>7</v>
      </c>
      <c r="E61" s="51">
        <v>15</v>
      </c>
      <c r="F61" s="360"/>
      <c r="G61" s="255">
        <f t="shared" si="1"/>
        <v>0</v>
      </c>
    </row>
    <row r="62" spans="1:7" ht="12">
      <c r="A62" s="18" t="s">
        <v>15</v>
      </c>
      <c r="B62" s="19"/>
      <c r="C62" s="52"/>
      <c r="D62" s="19"/>
      <c r="E62" s="19"/>
      <c r="F62" s="361"/>
      <c r="G62" s="205">
        <f>SUM(G38:G61)</f>
        <v>0</v>
      </c>
    </row>
    <row r="63" spans="1:7" ht="12">
      <c r="A63" s="19"/>
      <c r="B63" s="19"/>
      <c r="C63" s="52"/>
      <c r="D63" s="19"/>
      <c r="E63" s="19"/>
      <c r="F63" s="361"/>
      <c r="G63" s="14"/>
    </row>
    <row r="64" spans="1:7" ht="12">
      <c r="A64" s="10" t="s">
        <v>247</v>
      </c>
      <c r="B64" s="9"/>
      <c r="C64" s="13"/>
      <c r="D64" s="11"/>
      <c r="E64" s="11"/>
      <c r="F64" s="353"/>
      <c r="G64" s="30"/>
    </row>
    <row r="65" spans="1:7" ht="22.5">
      <c r="A65" s="21">
        <v>1</v>
      </c>
      <c r="B65" s="53" t="s">
        <v>159</v>
      </c>
      <c r="C65" s="138" t="s">
        <v>156</v>
      </c>
      <c r="D65" s="55" t="s">
        <v>5</v>
      </c>
      <c r="E65" s="22">
        <v>7</v>
      </c>
      <c r="F65" s="356"/>
      <c r="G65" s="253">
        <f>E65*F65</f>
        <v>0</v>
      </c>
    </row>
    <row r="66" spans="1:7" ht="33.75">
      <c r="A66" s="21">
        <v>2</v>
      </c>
      <c r="B66" s="53" t="s">
        <v>160</v>
      </c>
      <c r="C66" s="54" t="s">
        <v>157</v>
      </c>
      <c r="D66" s="55" t="s">
        <v>5</v>
      </c>
      <c r="E66" s="22">
        <v>3</v>
      </c>
      <c r="F66" s="356"/>
      <c r="G66" s="253">
        <f>E66*F66</f>
        <v>0</v>
      </c>
    </row>
    <row r="67" spans="1:7" ht="22.5">
      <c r="A67" s="21">
        <v>3</v>
      </c>
      <c r="B67" s="53" t="s">
        <v>161</v>
      </c>
      <c r="C67" s="138" t="s">
        <v>158</v>
      </c>
      <c r="D67" s="55" t="s">
        <v>5</v>
      </c>
      <c r="E67" s="22">
        <v>1</v>
      </c>
      <c r="F67" s="356"/>
      <c r="G67" s="253">
        <f>E67*F67</f>
        <v>0</v>
      </c>
    </row>
    <row r="68" spans="1:7" ht="12">
      <c r="A68" s="18" t="s">
        <v>16</v>
      </c>
      <c r="B68" s="19"/>
      <c r="C68" s="52"/>
      <c r="D68" s="19"/>
      <c r="E68" s="19"/>
      <c r="F68" s="361"/>
      <c r="G68" s="205">
        <f>SUM(G65:G67)</f>
        <v>0</v>
      </c>
    </row>
    <row r="69" spans="1:7" ht="12">
      <c r="A69" s="18"/>
      <c r="B69" s="19"/>
      <c r="C69" s="52"/>
      <c r="D69" s="19"/>
      <c r="E69" s="19"/>
      <c r="F69" s="361"/>
      <c r="G69" s="14"/>
    </row>
    <row r="70" spans="6:7" ht="12">
      <c r="F70" s="362"/>
      <c r="G70" s="60"/>
    </row>
    <row r="71" spans="1:7" ht="12">
      <c r="A71" s="143" t="s">
        <v>320</v>
      </c>
      <c r="B71" s="144"/>
      <c r="C71" s="145"/>
      <c r="D71" s="150"/>
      <c r="E71" s="150"/>
      <c r="F71" s="363"/>
      <c r="G71" s="256"/>
    </row>
    <row r="72" spans="1:7" ht="12">
      <c r="A72" s="393" t="s">
        <v>30</v>
      </c>
      <c r="B72" s="393"/>
      <c r="C72" s="160"/>
      <c r="D72" s="148"/>
      <c r="E72" s="161"/>
      <c r="F72" s="364"/>
      <c r="G72" s="162"/>
    </row>
    <row r="73" spans="1:7" ht="15">
      <c r="A73" s="67">
        <v>1</v>
      </c>
      <c r="B73" s="210" t="s">
        <v>35</v>
      </c>
      <c r="C73" s="211" t="s">
        <v>85</v>
      </c>
      <c r="D73" s="57" t="s">
        <v>227</v>
      </c>
      <c r="E73" s="212" t="s">
        <v>233</v>
      </c>
      <c r="F73" s="365"/>
      <c r="G73" s="257">
        <f>E73*F73</f>
        <v>0</v>
      </c>
    </row>
    <row r="74" spans="1:7" ht="15">
      <c r="A74" s="67">
        <v>2</v>
      </c>
      <c r="B74" s="210" t="s">
        <v>36</v>
      </c>
      <c r="C74" s="211" t="s">
        <v>37</v>
      </c>
      <c r="D74" s="57" t="s">
        <v>227</v>
      </c>
      <c r="E74" s="212" t="s">
        <v>233</v>
      </c>
      <c r="F74" s="365"/>
      <c r="G74" s="257">
        <f aca="true" t="shared" si="2" ref="G74:G79">E74*F74</f>
        <v>0</v>
      </c>
    </row>
    <row r="75" spans="1:7" ht="15">
      <c r="A75" s="67">
        <v>3</v>
      </c>
      <c r="B75" s="210" t="s">
        <v>38</v>
      </c>
      <c r="C75" s="211" t="s">
        <v>86</v>
      </c>
      <c r="D75" s="57" t="s">
        <v>227</v>
      </c>
      <c r="E75" s="212" t="s">
        <v>233</v>
      </c>
      <c r="F75" s="365"/>
      <c r="G75" s="257">
        <f t="shared" si="2"/>
        <v>0</v>
      </c>
    </row>
    <row r="76" spans="1:7" ht="23.25">
      <c r="A76" s="67">
        <v>4</v>
      </c>
      <c r="B76" s="210" t="s">
        <v>87</v>
      </c>
      <c r="C76" s="211" t="s">
        <v>88</v>
      </c>
      <c r="D76" s="57" t="s">
        <v>227</v>
      </c>
      <c r="E76" s="212" t="s">
        <v>233</v>
      </c>
      <c r="F76" s="365"/>
      <c r="G76" s="257">
        <f t="shared" si="2"/>
        <v>0</v>
      </c>
    </row>
    <row r="77" spans="1:7" ht="15">
      <c r="A77" s="67">
        <v>5</v>
      </c>
      <c r="B77" s="210" t="s">
        <v>89</v>
      </c>
      <c r="C77" s="211" t="s">
        <v>226</v>
      </c>
      <c r="D77" s="57" t="s">
        <v>227</v>
      </c>
      <c r="E77" s="212" t="s">
        <v>234</v>
      </c>
      <c r="F77" s="365"/>
      <c r="G77" s="257">
        <f t="shared" si="2"/>
        <v>0</v>
      </c>
    </row>
    <row r="78" spans="1:7" ht="15">
      <c r="A78" s="67">
        <v>6</v>
      </c>
      <c r="B78" s="210" t="s">
        <v>90</v>
      </c>
      <c r="C78" s="211" t="s">
        <v>91</v>
      </c>
      <c r="D78" s="57" t="s">
        <v>227</v>
      </c>
      <c r="E78" s="212" t="s">
        <v>233</v>
      </c>
      <c r="F78" s="365"/>
      <c r="G78" s="257">
        <f t="shared" si="2"/>
        <v>0</v>
      </c>
    </row>
    <row r="79" spans="1:7" ht="12">
      <c r="A79" s="67">
        <v>7</v>
      </c>
      <c r="B79" s="210" t="s">
        <v>92</v>
      </c>
      <c r="C79" s="211" t="s">
        <v>225</v>
      </c>
      <c r="D79" s="213" t="s">
        <v>11</v>
      </c>
      <c r="E79" s="212" t="s">
        <v>235</v>
      </c>
      <c r="F79" s="365"/>
      <c r="G79" s="257">
        <f t="shared" si="2"/>
        <v>0</v>
      </c>
    </row>
    <row r="80" spans="1:7" ht="12">
      <c r="A80" s="183" t="s">
        <v>39</v>
      </c>
      <c r="B80" s="154"/>
      <c r="C80" s="163"/>
      <c r="D80" s="147"/>
      <c r="E80" s="164"/>
      <c r="F80" s="334"/>
      <c r="G80" s="215">
        <f>SUM(G73:G79)</f>
        <v>0</v>
      </c>
    </row>
    <row r="81" spans="1:7" ht="12">
      <c r="A81" s="147"/>
      <c r="B81" s="154"/>
      <c r="C81" s="163"/>
      <c r="D81" s="147"/>
      <c r="E81" s="164"/>
      <c r="F81" s="334"/>
      <c r="G81" s="165"/>
    </row>
    <row r="82" spans="1:7" ht="12">
      <c r="A82" s="393" t="s">
        <v>94</v>
      </c>
      <c r="B82" s="393"/>
      <c r="C82" s="163"/>
      <c r="D82" s="147"/>
      <c r="E82" s="164"/>
      <c r="F82" s="334"/>
      <c r="G82" s="165"/>
    </row>
    <row r="83" spans="1:7" ht="12">
      <c r="A83" s="67">
        <v>8</v>
      </c>
      <c r="B83" s="210" t="s">
        <v>96</v>
      </c>
      <c r="C83" s="211" t="s">
        <v>224</v>
      </c>
      <c r="D83" s="213" t="s">
        <v>7</v>
      </c>
      <c r="E83" s="212" t="s">
        <v>233</v>
      </c>
      <c r="F83" s="365"/>
      <c r="G83" s="257">
        <f>E83*F83</f>
        <v>0</v>
      </c>
    </row>
    <row r="84" spans="1:7" ht="12">
      <c r="A84" s="183" t="s">
        <v>95</v>
      </c>
      <c r="B84" s="154"/>
      <c r="C84" s="163"/>
      <c r="D84" s="147"/>
      <c r="E84" s="164"/>
      <c r="F84" s="334"/>
      <c r="G84" s="215">
        <f>SUM(G83:G83)</f>
        <v>0</v>
      </c>
    </row>
    <row r="85" spans="1:7" ht="12">
      <c r="A85" s="148"/>
      <c r="B85" s="154"/>
      <c r="C85" s="163"/>
      <c r="D85" s="147"/>
      <c r="E85" s="164"/>
      <c r="F85" s="334"/>
      <c r="G85" s="258"/>
    </row>
    <row r="86" spans="1:7" ht="12">
      <c r="A86" s="166" t="s">
        <v>29</v>
      </c>
      <c r="B86" s="154"/>
      <c r="C86" s="163"/>
      <c r="D86" s="147"/>
      <c r="E86" s="164"/>
      <c r="F86" s="334"/>
      <c r="G86" s="165"/>
    </row>
    <row r="87" spans="1:7" ht="22.5">
      <c r="A87" s="67">
        <v>9</v>
      </c>
      <c r="B87" s="167" t="s">
        <v>40</v>
      </c>
      <c r="C87" s="168" t="s">
        <v>204</v>
      </c>
      <c r="D87" s="169" t="s">
        <v>25</v>
      </c>
      <c r="E87" s="170" t="s">
        <v>145</v>
      </c>
      <c r="F87" s="366"/>
      <c r="G87" s="259">
        <f>E87*F87</f>
        <v>0</v>
      </c>
    </row>
    <row r="88" spans="1:7" ht="22.5">
      <c r="A88" s="169">
        <v>10</v>
      </c>
      <c r="B88" s="167">
        <v>1351010516</v>
      </c>
      <c r="C88" s="168" t="s">
        <v>146</v>
      </c>
      <c r="D88" s="169" t="s">
        <v>25</v>
      </c>
      <c r="E88" s="170" t="s">
        <v>147</v>
      </c>
      <c r="F88" s="366"/>
      <c r="G88" s="259">
        <f>E88*F88</f>
        <v>0</v>
      </c>
    </row>
    <row r="89" spans="1:7" ht="12.75" thickBot="1">
      <c r="A89" s="172">
        <v>11</v>
      </c>
      <c r="B89" s="173" t="s">
        <v>41</v>
      </c>
      <c r="C89" s="174" t="s">
        <v>42</v>
      </c>
      <c r="D89" s="172" t="s">
        <v>43</v>
      </c>
      <c r="E89" s="175" t="s">
        <v>97</v>
      </c>
      <c r="F89" s="367"/>
      <c r="G89" s="260">
        <f>E89*F89</f>
        <v>0</v>
      </c>
    </row>
    <row r="90" spans="1:7" ht="12">
      <c r="A90" s="177"/>
      <c r="B90" s="178"/>
      <c r="C90" s="179"/>
      <c r="D90" s="177"/>
      <c r="E90" s="180"/>
      <c r="F90" s="368"/>
      <c r="G90" s="261">
        <f>SUM(G87:G89)</f>
        <v>0</v>
      </c>
    </row>
    <row r="91" spans="1:7" ht="12">
      <c r="A91" s="169">
        <v>12</v>
      </c>
      <c r="B91" s="167" t="s">
        <v>44</v>
      </c>
      <c r="C91" s="168" t="s">
        <v>20</v>
      </c>
      <c r="D91" s="169" t="s">
        <v>45</v>
      </c>
      <c r="E91" s="182">
        <v>0.05</v>
      </c>
      <c r="F91" s="366"/>
      <c r="G91" s="259">
        <f>G90*E91</f>
        <v>0</v>
      </c>
    </row>
    <row r="92" spans="1:7" ht="12">
      <c r="A92" s="183" t="s">
        <v>46</v>
      </c>
      <c r="B92" s="154"/>
      <c r="C92" s="163"/>
      <c r="D92" s="147"/>
      <c r="E92" s="164"/>
      <c r="F92" s="369"/>
      <c r="G92" s="215">
        <f>SUM(G90:G91)</f>
        <v>0</v>
      </c>
    </row>
    <row r="94" ht="30.75" customHeight="1"/>
  </sheetData>
  <sheetProtection sheet="1" objects="1" scenarios="1"/>
  <mergeCells count="2">
    <mergeCell ref="A72:B72"/>
    <mergeCell ref="A82:B8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&amp;C&amp;"Calibri,Obyčejné"&amp;8&amp;P/&amp;N</oddFooter>
  </headerFooter>
</worksheet>
</file>

<file path=xl/worksheets/sheet6.xml><?xml version="1.0" encoding="utf-8"?>
<worksheet xmlns="http://schemas.openxmlformats.org/spreadsheetml/2006/main" xmlns:r="http://schemas.openxmlformats.org/officeDocument/2006/relationships">
  <sheetPr>
    <tabColor theme="5" tint="0.5999900102615356"/>
  </sheetPr>
  <dimension ref="A1:J128"/>
  <sheetViews>
    <sheetView zoomScalePageLayoutView="0" workbookViewId="0" topLeftCell="A1">
      <selection activeCell="E11" sqref="E11"/>
    </sheetView>
  </sheetViews>
  <sheetFormatPr defaultColWidth="9.140625" defaultRowHeight="12.75"/>
  <cols>
    <col min="1" max="1" width="7.7109375" style="73" customWidth="1"/>
    <col min="2" max="2" width="12.28125" style="73" customWidth="1"/>
    <col min="3" max="3" width="56.7109375" style="73" customWidth="1"/>
    <col min="4" max="4" width="10.7109375" style="73" customWidth="1"/>
    <col min="5" max="5" width="10.28125" style="73" customWidth="1"/>
    <col min="6" max="6" width="12.7109375" style="372" customWidth="1"/>
    <col min="7" max="7" width="12.140625" style="73" customWidth="1"/>
    <col min="8" max="8" width="11.00390625" style="73" customWidth="1"/>
    <col min="9" max="9" width="9.140625" style="73" customWidth="1"/>
    <col min="10" max="10" width="65.140625" style="73" customWidth="1"/>
    <col min="11" max="16384" width="9.140625" style="73" customWidth="1"/>
  </cols>
  <sheetData>
    <row r="1" spans="1:7" ht="12">
      <c r="A1" s="1" t="s">
        <v>143</v>
      </c>
      <c r="B1" s="2"/>
      <c r="C1" s="1"/>
      <c r="D1" s="8"/>
      <c r="E1" s="8"/>
      <c r="F1" s="371"/>
      <c r="G1" s="8"/>
    </row>
    <row r="2" spans="1:7" ht="12">
      <c r="A2" s="3" t="s">
        <v>144</v>
      </c>
      <c r="B2" s="2"/>
      <c r="C2" s="3"/>
      <c r="D2" s="8"/>
      <c r="E2" s="8"/>
      <c r="F2" s="371"/>
      <c r="G2" s="8"/>
    </row>
    <row r="4" spans="1:3" ht="11.25">
      <c r="A4" s="10" t="s">
        <v>322</v>
      </c>
      <c r="B4" s="9"/>
      <c r="C4" s="10"/>
    </row>
    <row r="5" spans="1:3" ht="11.25">
      <c r="A5" s="80" t="s">
        <v>66</v>
      </c>
      <c r="B5" s="81"/>
      <c r="C5" s="82">
        <f>$H$16</f>
        <v>0</v>
      </c>
    </row>
    <row r="6" spans="1:3" ht="11.25">
      <c r="A6" s="80" t="s">
        <v>67</v>
      </c>
      <c r="B6" s="81"/>
      <c r="C6" s="82">
        <f>$H$38</f>
        <v>0</v>
      </c>
    </row>
    <row r="7" spans="1:3" ht="11.25">
      <c r="A7" s="80" t="s">
        <v>68</v>
      </c>
      <c r="B7" s="81"/>
      <c r="C7" s="82">
        <f>$H$63</f>
        <v>0</v>
      </c>
    </row>
    <row r="8" spans="1:3" ht="11.25">
      <c r="A8" s="80" t="s">
        <v>69</v>
      </c>
      <c r="B8" s="81"/>
      <c r="C8" s="82">
        <f>$H$83</f>
        <v>0</v>
      </c>
    </row>
    <row r="9" spans="1:3" ht="12" thickBot="1">
      <c r="A9" s="83" t="s">
        <v>70</v>
      </c>
      <c r="B9" s="83"/>
      <c r="C9" s="84">
        <f>$H$102</f>
        <v>0</v>
      </c>
    </row>
    <row r="10" spans="1:3" ht="11.25">
      <c r="A10" s="80" t="s">
        <v>22</v>
      </c>
      <c r="B10" s="80"/>
      <c r="C10" s="85">
        <f>SUM(C5:C9)</f>
        <v>0</v>
      </c>
    </row>
    <row r="11" spans="1:3" ht="12" thickBot="1">
      <c r="A11" s="83" t="s">
        <v>27</v>
      </c>
      <c r="B11" s="83"/>
      <c r="C11" s="84">
        <f>C10*0.21</f>
        <v>0</v>
      </c>
    </row>
    <row r="12" spans="1:3" ht="12" thickBot="1">
      <c r="A12" s="86" t="s">
        <v>21</v>
      </c>
      <c r="B12" s="87"/>
      <c r="C12" s="88">
        <f>SUM(C10:C11)</f>
        <v>0</v>
      </c>
    </row>
    <row r="14" spans="1:8" ht="11.25">
      <c r="A14" s="89" t="s">
        <v>13</v>
      </c>
      <c r="B14" s="89" t="s">
        <v>0</v>
      </c>
      <c r="C14" s="89" t="s">
        <v>1</v>
      </c>
      <c r="D14" s="90" t="s">
        <v>2</v>
      </c>
      <c r="E14" s="90" t="s">
        <v>3</v>
      </c>
      <c r="F14" s="373"/>
      <c r="G14" s="90" t="s">
        <v>71</v>
      </c>
      <c r="H14" s="90" t="s">
        <v>4</v>
      </c>
    </row>
    <row r="15" spans="1:8" ht="11.25">
      <c r="A15" s="91" t="s">
        <v>72</v>
      </c>
      <c r="B15" s="92"/>
      <c r="C15" s="91"/>
      <c r="D15" s="93"/>
      <c r="E15" s="93"/>
      <c r="F15" s="374"/>
      <c r="G15" s="93"/>
      <c r="H15" s="93"/>
    </row>
    <row r="16" spans="1:8" ht="11.25">
      <c r="A16" s="95" t="s">
        <v>4</v>
      </c>
      <c r="B16" s="96"/>
      <c r="C16" s="97"/>
      <c r="D16" s="98"/>
      <c r="E16" s="98"/>
      <c r="F16" s="375"/>
      <c r="G16" s="98"/>
      <c r="H16" s="99">
        <f>SUM(H18:H35)</f>
        <v>0</v>
      </c>
    </row>
    <row r="17" spans="1:8" ht="11.25">
      <c r="A17" s="100" t="s">
        <v>73</v>
      </c>
      <c r="B17" s="101"/>
      <c r="C17" s="102"/>
      <c r="D17" s="98"/>
      <c r="E17" s="98"/>
      <c r="F17" s="375"/>
      <c r="G17" s="98"/>
      <c r="H17" s="103">
        <f>H16*1.21</f>
        <v>0</v>
      </c>
    </row>
    <row r="18" spans="1:8" ht="11.25">
      <c r="A18" s="104">
        <v>1</v>
      </c>
      <c r="B18" s="105" t="s">
        <v>17</v>
      </c>
      <c r="C18" s="106" t="s">
        <v>109</v>
      </c>
      <c r="D18" s="107" t="s">
        <v>7</v>
      </c>
      <c r="E18" s="107">
        <v>1.1</v>
      </c>
      <c r="F18" s="380"/>
      <c r="G18" s="128">
        <v>12</v>
      </c>
      <c r="H18" s="131">
        <f>E18*F18*G18</f>
        <v>0</v>
      </c>
    </row>
    <row r="19" spans="1:8" ht="22.5">
      <c r="A19" s="104">
        <v>2</v>
      </c>
      <c r="B19" s="105" t="s">
        <v>17</v>
      </c>
      <c r="C19" s="28" t="s">
        <v>122</v>
      </c>
      <c r="D19" s="104" t="s">
        <v>5</v>
      </c>
      <c r="E19" s="104">
        <v>11</v>
      </c>
      <c r="F19" s="381"/>
      <c r="G19" s="129">
        <v>2</v>
      </c>
      <c r="H19" s="131">
        <f aca="true" t="shared" si="0" ref="H19:H35">E19*F19*G19</f>
        <v>0</v>
      </c>
    </row>
    <row r="20" spans="1:8" ht="11.25">
      <c r="A20" s="104">
        <v>3</v>
      </c>
      <c r="B20" s="105" t="s">
        <v>17</v>
      </c>
      <c r="C20" s="28" t="s">
        <v>132</v>
      </c>
      <c r="D20" s="104" t="s">
        <v>5</v>
      </c>
      <c r="E20" s="104">
        <v>11</v>
      </c>
      <c r="F20" s="381"/>
      <c r="G20" s="129">
        <v>1</v>
      </c>
      <c r="H20" s="131">
        <f t="shared" si="0"/>
        <v>0</v>
      </c>
    </row>
    <row r="21" spans="1:8" ht="11.25">
      <c r="A21" s="104">
        <v>4</v>
      </c>
      <c r="B21" s="105" t="s">
        <v>17</v>
      </c>
      <c r="C21" s="133" t="s">
        <v>120</v>
      </c>
      <c r="D21" s="104" t="s">
        <v>5</v>
      </c>
      <c r="E21" s="104">
        <v>11</v>
      </c>
      <c r="F21" s="381"/>
      <c r="G21" s="129">
        <v>2</v>
      </c>
      <c r="H21" s="131">
        <f t="shared" si="0"/>
        <v>0</v>
      </c>
    </row>
    <row r="22" spans="1:8" ht="11.25">
      <c r="A22" s="104">
        <v>5</v>
      </c>
      <c r="B22" s="105" t="s">
        <v>17</v>
      </c>
      <c r="C22" s="133" t="s">
        <v>134</v>
      </c>
      <c r="D22" s="104" t="s">
        <v>5</v>
      </c>
      <c r="E22" s="109">
        <v>2</v>
      </c>
      <c r="F22" s="381"/>
      <c r="G22" s="129">
        <v>1</v>
      </c>
      <c r="H22" s="131">
        <f t="shared" si="0"/>
        <v>0</v>
      </c>
    </row>
    <row r="23" spans="1:8" ht="11.25">
      <c r="A23" s="104">
        <v>6</v>
      </c>
      <c r="B23" s="105" t="s">
        <v>17</v>
      </c>
      <c r="C23" s="133" t="s">
        <v>121</v>
      </c>
      <c r="D23" s="104" t="s">
        <v>5</v>
      </c>
      <c r="E23" s="104">
        <v>2</v>
      </c>
      <c r="F23" s="381"/>
      <c r="G23" s="129">
        <v>1</v>
      </c>
      <c r="H23" s="131">
        <f t="shared" si="0"/>
        <v>0</v>
      </c>
    </row>
    <row r="24" spans="1:8" ht="11.25">
      <c r="A24" s="104">
        <v>7</v>
      </c>
      <c r="B24" s="105" t="s">
        <v>17</v>
      </c>
      <c r="C24" s="108" t="s">
        <v>139</v>
      </c>
      <c r="D24" s="104" t="s">
        <v>5</v>
      </c>
      <c r="E24" s="104">
        <v>152</v>
      </c>
      <c r="F24" s="381"/>
      <c r="G24" s="129">
        <v>2</v>
      </c>
      <c r="H24" s="131">
        <f t="shared" si="0"/>
        <v>0</v>
      </c>
    </row>
    <row r="25" spans="1:8" s="26" customFormat="1" ht="11.25">
      <c r="A25" s="104">
        <v>8</v>
      </c>
      <c r="B25" s="42" t="s">
        <v>105</v>
      </c>
      <c r="C25" s="43" t="s">
        <v>110</v>
      </c>
      <c r="D25" s="104" t="s">
        <v>5</v>
      </c>
      <c r="E25" s="44">
        <v>11</v>
      </c>
      <c r="F25" s="382"/>
      <c r="G25" s="130">
        <v>1</v>
      </c>
      <c r="H25" s="131">
        <f t="shared" si="0"/>
        <v>0</v>
      </c>
    </row>
    <row r="26" spans="1:10" s="26" customFormat="1" ht="24" customHeight="1">
      <c r="A26" s="228">
        <v>9</v>
      </c>
      <c r="B26" s="229" t="s">
        <v>17</v>
      </c>
      <c r="C26" s="230" t="s">
        <v>133</v>
      </c>
      <c r="D26" s="228" t="s">
        <v>5</v>
      </c>
      <c r="E26" s="231">
        <v>62</v>
      </c>
      <c r="F26" s="383"/>
      <c r="G26" s="232">
        <v>12</v>
      </c>
      <c r="H26" s="233">
        <f t="shared" si="0"/>
        <v>0</v>
      </c>
      <c r="J26" s="139"/>
    </row>
    <row r="27" spans="1:8" s="26" customFormat="1" ht="22.5">
      <c r="A27" s="228">
        <v>10</v>
      </c>
      <c r="B27" s="229" t="s">
        <v>17</v>
      </c>
      <c r="C27" s="234" t="s">
        <v>316</v>
      </c>
      <c r="D27" s="228" t="s">
        <v>5</v>
      </c>
      <c r="E27" s="231">
        <v>4</v>
      </c>
      <c r="F27" s="383"/>
      <c r="G27" s="232">
        <v>3</v>
      </c>
      <c r="H27" s="233">
        <f t="shared" si="0"/>
        <v>0</v>
      </c>
    </row>
    <row r="28" spans="1:8" s="26" customFormat="1" ht="11.25">
      <c r="A28" s="228">
        <v>11</v>
      </c>
      <c r="B28" s="229" t="s">
        <v>17</v>
      </c>
      <c r="C28" s="234" t="s">
        <v>131</v>
      </c>
      <c r="D28" s="228" t="s">
        <v>5</v>
      </c>
      <c r="E28" s="231">
        <v>3</v>
      </c>
      <c r="F28" s="383"/>
      <c r="G28" s="232">
        <v>2</v>
      </c>
      <c r="H28" s="233">
        <f t="shared" si="0"/>
        <v>0</v>
      </c>
    </row>
    <row r="29" spans="1:8" s="26" customFormat="1" ht="56.25">
      <c r="A29" s="228">
        <v>12</v>
      </c>
      <c r="B29" s="229" t="s">
        <v>17</v>
      </c>
      <c r="C29" s="234" t="s">
        <v>162</v>
      </c>
      <c r="D29" s="228" t="s">
        <v>5</v>
      </c>
      <c r="E29" s="228">
        <v>68</v>
      </c>
      <c r="F29" s="383"/>
      <c r="G29" s="235">
        <v>1</v>
      </c>
      <c r="H29" s="233">
        <f t="shared" si="0"/>
        <v>0</v>
      </c>
    </row>
    <row r="30" spans="1:8" s="26" customFormat="1" ht="33.75">
      <c r="A30" s="228">
        <v>13</v>
      </c>
      <c r="B30" s="229" t="s">
        <v>17</v>
      </c>
      <c r="C30" s="236" t="s">
        <v>163</v>
      </c>
      <c r="D30" s="228" t="s">
        <v>5</v>
      </c>
      <c r="E30" s="237">
        <v>18</v>
      </c>
      <c r="F30" s="384"/>
      <c r="G30" s="235">
        <v>1</v>
      </c>
      <c r="H30" s="233">
        <f t="shared" si="0"/>
        <v>0</v>
      </c>
    </row>
    <row r="31" spans="1:8" s="26" customFormat="1" ht="45">
      <c r="A31" s="228">
        <v>14</v>
      </c>
      <c r="B31" s="229" t="s">
        <v>17</v>
      </c>
      <c r="C31" s="236" t="s">
        <v>164</v>
      </c>
      <c r="D31" s="228" t="s">
        <v>5</v>
      </c>
      <c r="E31" s="237">
        <v>39</v>
      </c>
      <c r="F31" s="384"/>
      <c r="G31" s="235">
        <v>1</v>
      </c>
      <c r="H31" s="233">
        <f t="shared" si="0"/>
        <v>0</v>
      </c>
    </row>
    <row r="32" spans="1:8" s="26" customFormat="1" ht="33.75">
      <c r="A32" s="228">
        <v>15</v>
      </c>
      <c r="B32" s="229" t="s">
        <v>17</v>
      </c>
      <c r="C32" s="236" t="s">
        <v>165</v>
      </c>
      <c r="D32" s="228" t="s">
        <v>5</v>
      </c>
      <c r="E32" s="237">
        <v>13</v>
      </c>
      <c r="F32" s="384"/>
      <c r="G32" s="235">
        <v>1</v>
      </c>
      <c r="H32" s="233">
        <f t="shared" si="0"/>
        <v>0</v>
      </c>
    </row>
    <row r="33" spans="1:8" s="26" customFormat="1" ht="22.5">
      <c r="A33" s="228">
        <v>16</v>
      </c>
      <c r="B33" s="229" t="s">
        <v>17</v>
      </c>
      <c r="C33" s="236" t="s">
        <v>166</v>
      </c>
      <c r="D33" s="228" t="s">
        <v>5</v>
      </c>
      <c r="E33" s="237">
        <v>3</v>
      </c>
      <c r="F33" s="384"/>
      <c r="G33" s="235">
        <v>1</v>
      </c>
      <c r="H33" s="233">
        <f t="shared" si="0"/>
        <v>0</v>
      </c>
    </row>
    <row r="34" spans="1:8" s="26" customFormat="1" ht="11.25">
      <c r="A34" s="228">
        <v>17</v>
      </c>
      <c r="B34" s="229" t="s">
        <v>17</v>
      </c>
      <c r="C34" s="236" t="s">
        <v>111</v>
      </c>
      <c r="D34" s="237" t="s">
        <v>7</v>
      </c>
      <c r="E34" s="237">
        <v>15</v>
      </c>
      <c r="F34" s="384"/>
      <c r="G34" s="235">
        <v>1</v>
      </c>
      <c r="H34" s="233">
        <f t="shared" si="0"/>
        <v>0</v>
      </c>
    </row>
    <row r="35" spans="1:8" s="26" customFormat="1" ht="11.25">
      <c r="A35" s="228">
        <v>18</v>
      </c>
      <c r="B35" s="229" t="s">
        <v>17</v>
      </c>
      <c r="C35" s="236" t="s">
        <v>33</v>
      </c>
      <c r="D35" s="237" t="s">
        <v>7</v>
      </c>
      <c r="E35" s="237">
        <v>15</v>
      </c>
      <c r="F35" s="384"/>
      <c r="G35" s="235">
        <v>1</v>
      </c>
      <c r="H35" s="233">
        <f t="shared" si="0"/>
        <v>0</v>
      </c>
    </row>
    <row r="36" spans="1:8" ht="11.25">
      <c r="A36" s="94"/>
      <c r="B36" s="94"/>
      <c r="C36" s="111"/>
      <c r="D36" s="94"/>
      <c r="E36" s="94"/>
      <c r="F36" s="377"/>
      <c r="G36" s="94"/>
      <c r="H36" s="112"/>
    </row>
    <row r="37" spans="1:8" ht="11.25">
      <c r="A37" s="91" t="s">
        <v>74</v>
      </c>
      <c r="B37" s="92"/>
      <c r="C37" s="91"/>
      <c r="D37" s="94"/>
      <c r="E37" s="94"/>
      <c r="F37" s="377"/>
      <c r="G37" s="94"/>
      <c r="H37" s="94"/>
    </row>
    <row r="38" spans="1:8" ht="11.25">
      <c r="A38" s="95" t="s">
        <v>4</v>
      </c>
      <c r="B38" s="96"/>
      <c r="C38" s="97"/>
      <c r="D38" s="98"/>
      <c r="E38" s="98"/>
      <c r="F38" s="375"/>
      <c r="G38" s="98"/>
      <c r="H38" s="99">
        <f>SUM(H40:H60)</f>
        <v>0</v>
      </c>
    </row>
    <row r="39" spans="1:8" ht="11.25">
      <c r="A39" s="100" t="s">
        <v>75</v>
      </c>
      <c r="B39" s="101"/>
      <c r="C39" s="102"/>
      <c r="D39" s="98"/>
      <c r="E39" s="98"/>
      <c r="F39" s="375"/>
      <c r="G39" s="98"/>
      <c r="H39" s="103">
        <f>H38*1.21</f>
        <v>0</v>
      </c>
    </row>
    <row r="40" spans="1:8" ht="11.25">
      <c r="A40" s="104">
        <v>1</v>
      </c>
      <c r="B40" s="105" t="s">
        <v>17</v>
      </c>
      <c r="C40" s="106" t="s">
        <v>109</v>
      </c>
      <c r="D40" s="107" t="s">
        <v>7</v>
      </c>
      <c r="E40" s="107">
        <v>1.1</v>
      </c>
      <c r="F40" s="385"/>
      <c r="G40" s="107">
        <v>12</v>
      </c>
      <c r="H40" s="131">
        <f aca="true" t="shared" si="1" ref="H40:H60">E40*F40*G40</f>
        <v>0</v>
      </c>
    </row>
    <row r="41" spans="1:8" ht="22.5">
      <c r="A41" s="104">
        <v>2</v>
      </c>
      <c r="B41" s="105" t="s">
        <v>17</v>
      </c>
      <c r="C41" s="28" t="s">
        <v>122</v>
      </c>
      <c r="D41" s="104" t="s">
        <v>5</v>
      </c>
      <c r="E41" s="104">
        <v>11</v>
      </c>
      <c r="F41" s="386"/>
      <c r="G41" s="104">
        <v>2</v>
      </c>
      <c r="H41" s="131">
        <f t="shared" si="1"/>
        <v>0</v>
      </c>
    </row>
    <row r="42" spans="1:8" ht="11.25">
      <c r="A42" s="104">
        <v>3</v>
      </c>
      <c r="B42" s="105" t="s">
        <v>17</v>
      </c>
      <c r="C42" s="28" t="s">
        <v>132</v>
      </c>
      <c r="D42" s="104" t="s">
        <v>5</v>
      </c>
      <c r="E42" s="104">
        <v>11</v>
      </c>
      <c r="F42" s="381"/>
      <c r="G42" s="129">
        <v>1</v>
      </c>
      <c r="H42" s="131">
        <f t="shared" si="1"/>
        <v>0</v>
      </c>
    </row>
    <row r="43" spans="1:8" ht="11.25">
      <c r="A43" s="104">
        <v>4</v>
      </c>
      <c r="B43" s="105" t="s">
        <v>17</v>
      </c>
      <c r="C43" s="133" t="s">
        <v>120</v>
      </c>
      <c r="D43" s="104" t="s">
        <v>5</v>
      </c>
      <c r="E43" s="104">
        <v>11</v>
      </c>
      <c r="F43" s="381"/>
      <c r="G43" s="129">
        <v>2</v>
      </c>
      <c r="H43" s="131">
        <f t="shared" si="1"/>
        <v>0</v>
      </c>
    </row>
    <row r="44" spans="1:8" ht="11.25">
      <c r="A44" s="104">
        <v>5</v>
      </c>
      <c r="B44" s="34" t="s">
        <v>17</v>
      </c>
      <c r="C44" s="108" t="s">
        <v>112</v>
      </c>
      <c r="D44" s="104" t="s">
        <v>5</v>
      </c>
      <c r="E44" s="104">
        <v>2</v>
      </c>
      <c r="F44" s="386"/>
      <c r="G44" s="104">
        <v>1</v>
      </c>
      <c r="H44" s="131">
        <f t="shared" si="1"/>
        <v>0</v>
      </c>
    </row>
    <row r="45" spans="1:8" ht="22.5">
      <c r="A45" s="104">
        <v>6</v>
      </c>
      <c r="B45" s="34" t="s">
        <v>17</v>
      </c>
      <c r="C45" s="108" t="s">
        <v>113</v>
      </c>
      <c r="D45" s="104" t="s">
        <v>5</v>
      </c>
      <c r="E45" s="104">
        <v>2</v>
      </c>
      <c r="F45" s="386"/>
      <c r="G45" s="104">
        <v>1</v>
      </c>
      <c r="H45" s="131">
        <f t="shared" si="1"/>
        <v>0</v>
      </c>
    </row>
    <row r="46" spans="1:8" ht="11.25">
      <c r="A46" s="104">
        <v>7</v>
      </c>
      <c r="B46" s="34" t="s">
        <v>17</v>
      </c>
      <c r="C46" s="108" t="s">
        <v>139</v>
      </c>
      <c r="D46" s="104" t="s">
        <v>6</v>
      </c>
      <c r="E46" s="104">
        <v>152</v>
      </c>
      <c r="F46" s="381"/>
      <c r="G46" s="129">
        <v>2</v>
      </c>
      <c r="H46" s="131">
        <f t="shared" si="1"/>
        <v>0</v>
      </c>
    </row>
    <row r="47" spans="1:8" ht="11.25">
      <c r="A47" s="104">
        <v>8</v>
      </c>
      <c r="B47" s="42" t="s">
        <v>105</v>
      </c>
      <c r="C47" s="43" t="s">
        <v>110</v>
      </c>
      <c r="D47" s="44" t="s">
        <v>5</v>
      </c>
      <c r="E47" s="44">
        <v>11</v>
      </c>
      <c r="F47" s="382"/>
      <c r="G47" s="130">
        <v>1</v>
      </c>
      <c r="H47" s="131">
        <f t="shared" si="1"/>
        <v>0</v>
      </c>
    </row>
    <row r="48" spans="1:10" s="26" customFormat="1" ht="23.25" customHeight="1">
      <c r="A48" s="228">
        <v>9</v>
      </c>
      <c r="B48" s="238" t="s">
        <v>17</v>
      </c>
      <c r="C48" s="230" t="s">
        <v>135</v>
      </c>
      <c r="D48" s="228" t="s">
        <v>5</v>
      </c>
      <c r="E48" s="228">
        <v>62</v>
      </c>
      <c r="F48" s="387"/>
      <c r="G48" s="228">
        <v>12</v>
      </c>
      <c r="H48" s="233">
        <f t="shared" si="1"/>
        <v>0</v>
      </c>
      <c r="J48" s="139"/>
    </row>
    <row r="49" spans="1:8" ht="22.5">
      <c r="A49" s="228">
        <v>10</v>
      </c>
      <c r="B49" s="238" t="s">
        <v>17</v>
      </c>
      <c r="C49" s="234" t="s">
        <v>114</v>
      </c>
      <c r="D49" s="228" t="s">
        <v>5</v>
      </c>
      <c r="E49" s="239">
        <v>4</v>
      </c>
      <c r="F49" s="387"/>
      <c r="G49" s="228">
        <v>3</v>
      </c>
      <c r="H49" s="233">
        <f t="shared" si="1"/>
        <v>0</v>
      </c>
    </row>
    <row r="50" spans="1:8" s="26" customFormat="1" ht="11.25">
      <c r="A50" s="228">
        <v>11</v>
      </c>
      <c r="B50" s="238" t="s">
        <v>17</v>
      </c>
      <c r="C50" s="234" t="s">
        <v>182</v>
      </c>
      <c r="D50" s="228" t="s">
        <v>7</v>
      </c>
      <c r="E50" s="239">
        <v>0.14</v>
      </c>
      <c r="F50" s="387"/>
      <c r="G50" s="228">
        <v>1</v>
      </c>
      <c r="H50" s="233">
        <f t="shared" si="1"/>
        <v>0</v>
      </c>
    </row>
    <row r="51" spans="1:8" ht="11.25">
      <c r="A51" s="228">
        <v>12</v>
      </c>
      <c r="B51" s="229" t="s">
        <v>17</v>
      </c>
      <c r="C51" s="234" t="s">
        <v>131</v>
      </c>
      <c r="D51" s="228" t="s">
        <v>5</v>
      </c>
      <c r="E51" s="231">
        <v>3</v>
      </c>
      <c r="F51" s="383"/>
      <c r="G51" s="232">
        <v>2</v>
      </c>
      <c r="H51" s="233">
        <f t="shared" si="1"/>
        <v>0</v>
      </c>
    </row>
    <row r="52" spans="1:8" ht="56.25">
      <c r="A52" s="228">
        <v>13</v>
      </c>
      <c r="B52" s="229" t="s">
        <v>17</v>
      </c>
      <c r="C52" s="234" t="s">
        <v>167</v>
      </c>
      <c r="D52" s="228" t="s">
        <v>5</v>
      </c>
      <c r="E52" s="228">
        <v>68</v>
      </c>
      <c r="F52" s="383"/>
      <c r="G52" s="235">
        <v>1</v>
      </c>
      <c r="H52" s="233">
        <f t="shared" si="1"/>
        <v>0</v>
      </c>
    </row>
    <row r="53" spans="1:8" ht="22.5">
      <c r="A53" s="228">
        <v>14</v>
      </c>
      <c r="B53" s="229" t="s">
        <v>17</v>
      </c>
      <c r="C53" s="236" t="s">
        <v>168</v>
      </c>
      <c r="D53" s="228" t="s">
        <v>5</v>
      </c>
      <c r="E53" s="237">
        <v>18</v>
      </c>
      <c r="F53" s="384"/>
      <c r="G53" s="235">
        <v>1</v>
      </c>
      <c r="H53" s="233">
        <f t="shared" si="1"/>
        <v>0</v>
      </c>
    </row>
    <row r="54" spans="1:8" ht="45">
      <c r="A54" s="228">
        <v>15</v>
      </c>
      <c r="B54" s="229" t="s">
        <v>17</v>
      </c>
      <c r="C54" s="236" t="s">
        <v>169</v>
      </c>
      <c r="D54" s="228" t="s">
        <v>5</v>
      </c>
      <c r="E54" s="237">
        <v>39</v>
      </c>
      <c r="F54" s="384"/>
      <c r="G54" s="235">
        <v>1</v>
      </c>
      <c r="H54" s="233">
        <f t="shared" si="1"/>
        <v>0</v>
      </c>
    </row>
    <row r="55" spans="1:8" ht="22.5">
      <c r="A55" s="228">
        <v>16</v>
      </c>
      <c r="B55" s="229" t="s">
        <v>17</v>
      </c>
      <c r="C55" s="236" t="s">
        <v>170</v>
      </c>
      <c r="D55" s="228" t="s">
        <v>5</v>
      </c>
      <c r="E55" s="237">
        <v>13</v>
      </c>
      <c r="F55" s="384"/>
      <c r="G55" s="235">
        <v>1</v>
      </c>
      <c r="H55" s="233">
        <f t="shared" si="1"/>
        <v>0</v>
      </c>
    </row>
    <row r="56" spans="1:8" ht="22.5">
      <c r="A56" s="228">
        <v>17</v>
      </c>
      <c r="B56" s="229" t="s">
        <v>17</v>
      </c>
      <c r="C56" s="236" t="s">
        <v>171</v>
      </c>
      <c r="D56" s="228" t="s">
        <v>5</v>
      </c>
      <c r="E56" s="237">
        <v>3</v>
      </c>
      <c r="F56" s="384"/>
      <c r="G56" s="235">
        <v>1</v>
      </c>
      <c r="H56" s="233">
        <f t="shared" si="1"/>
        <v>0</v>
      </c>
    </row>
    <row r="57" spans="1:8" ht="11.25">
      <c r="A57" s="104">
        <v>18</v>
      </c>
      <c r="B57" s="241" t="s">
        <v>17</v>
      </c>
      <c r="C57" s="236" t="s">
        <v>111</v>
      </c>
      <c r="D57" s="237" t="s">
        <v>7</v>
      </c>
      <c r="E57" s="237">
        <v>10</v>
      </c>
      <c r="F57" s="384"/>
      <c r="G57" s="235">
        <v>1</v>
      </c>
      <c r="H57" s="233">
        <f t="shared" si="1"/>
        <v>0</v>
      </c>
    </row>
    <row r="58" spans="1:8" ht="11.25">
      <c r="A58" s="104">
        <v>19</v>
      </c>
      <c r="B58" s="241" t="s">
        <v>17</v>
      </c>
      <c r="C58" s="236" t="s">
        <v>33</v>
      </c>
      <c r="D58" s="237" t="s">
        <v>7</v>
      </c>
      <c r="E58" s="237">
        <v>10</v>
      </c>
      <c r="F58" s="384"/>
      <c r="G58" s="235">
        <v>1</v>
      </c>
      <c r="H58" s="233">
        <f t="shared" si="1"/>
        <v>0</v>
      </c>
    </row>
    <row r="59" spans="1:8" s="26" customFormat="1" ht="11.25">
      <c r="A59" s="104">
        <v>20</v>
      </c>
      <c r="B59" s="242" t="s">
        <v>10</v>
      </c>
      <c r="C59" s="236" t="s">
        <v>136</v>
      </c>
      <c r="D59" s="237" t="s">
        <v>11</v>
      </c>
      <c r="E59" s="237">
        <v>0.0022</v>
      </c>
      <c r="F59" s="384"/>
      <c r="G59" s="235">
        <v>1</v>
      </c>
      <c r="H59" s="233">
        <f t="shared" si="1"/>
        <v>0</v>
      </c>
    </row>
    <row r="60" spans="1:8" s="26" customFormat="1" ht="11.25">
      <c r="A60" s="104">
        <v>21</v>
      </c>
      <c r="B60" s="242" t="s">
        <v>9</v>
      </c>
      <c r="C60" s="236" t="s">
        <v>117</v>
      </c>
      <c r="D60" s="237" t="s">
        <v>25</v>
      </c>
      <c r="E60" s="237">
        <v>2.2</v>
      </c>
      <c r="F60" s="384"/>
      <c r="G60" s="235">
        <v>1</v>
      </c>
      <c r="H60" s="233">
        <f t="shared" si="1"/>
        <v>0</v>
      </c>
    </row>
    <row r="61" spans="1:8" ht="11.25">
      <c r="A61" s="93"/>
      <c r="B61" s="94"/>
      <c r="C61" s="114"/>
      <c r="D61" s="93"/>
      <c r="E61" s="93"/>
      <c r="F61" s="377"/>
      <c r="G61" s="93"/>
      <c r="H61" s="93"/>
    </row>
    <row r="62" spans="1:8" ht="11.25">
      <c r="A62" s="91" t="s">
        <v>76</v>
      </c>
      <c r="B62" s="92"/>
      <c r="C62" s="91"/>
      <c r="D62" s="94"/>
      <c r="E62" s="94"/>
      <c r="F62" s="377"/>
      <c r="G62" s="94"/>
      <c r="H62" s="94"/>
    </row>
    <row r="63" spans="1:8" ht="11.25">
      <c r="A63" s="95" t="s">
        <v>4</v>
      </c>
      <c r="B63" s="96"/>
      <c r="C63" s="97"/>
      <c r="D63" s="98"/>
      <c r="E63" s="98"/>
      <c r="F63" s="375"/>
      <c r="G63" s="98"/>
      <c r="H63" s="99">
        <f>SUM(H65:H80)</f>
        <v>0</v>
      </c>
    </row>
    <row r="64" spans="1:8" ht="11.25">
      <c r="A64" s="100" t="s">
        <v>75</v>
      </c>
      <c r="B64" s="101"/>
      <c r="C64" s="102"/>
      <c r="D64" s="98"/>
      <c r="E64" s="98"/>
      <c r="F64" s="375"/>
      <c r="G64" s="98"/>
      <c r="H64" s="103">
        <f>H63*1.21</f>
        <v>0</v>
      </c>
    </row>
    <row r="65" spans="1:8" ht="11.25">
      <c r="A65" s="104">
        <v>1</v>
      </c>
      <c r="B65" s="132" t="s">
        <v>17</v>
      </c>
      <c r="C65" s="106" t="s">
        <v>124</v>
      </c>
      <c r="D65" s="37" t="s">
        <v>7</v>
      </c>
      <c r="E65" s="36">
        <v>1.1</v>
      </c>
      <c r="F65" s="388"/>
      <c r="G65" s="113">
        <v>10</v>
      </c>
      <c r="H65" s="131">
        <f aca="true" t="shared" si="2" ref="H65:H80">E65*F65*G65</f>
        <v>0</v>
      </c>
    </row>
    <row r="66" spans="1:8" ht="22.5">
      <c r="A66" s="104">
        <v>2</v>
      </c>
      <c r="B66" s="132" t="s">
        <v>17</v>
      </c>
      <c r="C66" s="28" t="s">
        <v>137</v>
      </c>
      <c r="D66" s="104" t="s">
        <v>5</v>
      </c>
      <c r="E66" s="104">
        <v>11</v>
      </c>
      <c r="F66" s="381"/>
      <c r="G66" s="104">
        <v>1</v>
      </c>
      <c r="H66" s="131">
        <f t="shared" si="2"/>
        <v>0</v>
      </c>
    </row>
    <row r="67" spans="1:8" ht="22.5">
      <c r="A67" s="104">
        <v>3</v>
      </c>
      <c r="B67" s="34" t="s">
        <v>17</v>
      </c>
      <c r="C67" s="108" t="s">
        <v>113</v>
      </c>
      <c r="D67" s="104" t="s">
        <v>5</v>
      </c>
      <c r="E67" s="104">
        <v>2</v>
      </c>
      <c r="F67" s="386"/>
      <c r="G67" s="104">
        <v>1</v>
      </c>
      <c r="H67" s="131">
        <f t="shared" si="2"/>
        <v>0</v>
      </c>
    </row>
    <row r="68" spans="1:8" ht="11.25">
      <c r="A68" s="104">
        <v>4</v>
      </c>
      <c r="B68" s="132" t="s">
        <v>17</v>
      </c>
      <c r="C68" s="108" t="s">
        <v>139</v>
      </c>
      <c r="D68" s="104" t="s">
        <v>5</v>
      </c>
      <c r="E68" s="104">
        <v>152</v>
      </c>
      <c r="F68" s="381"/>
      <c r="G68" s="104">
        <v>2</v>
      </c>
      <c r="H68" s="131">
        <f t="shared" si="2"/>
        <v>0</v>
      </c>
    </row>
    <row r="69" spans="1:8" ht="11.25">
      <c r="A69" s="104">
        <v>5</v>
      </c>
      <c r="B69" s="132" t="s">
        <v>17</v>
      </c>
      <c r="C69" s="43" t="s">
        <v>115</v>
      </c>
      <c r="D69" s="44" t="s">
        <v>5</v>
      </c>
      <c r="E69" s="44">
        <v>11</v>
      </c>
      <c r="F69" s="382"/>
      <c r="G69" s="130">
        <v>1</v>
      </c>
      <c r="H69" s="131">
        <f t="shared" si="2"/>
        <v>0</v>
      </c>
    </row>
    <row r="70" spans="1:10" s="26" customFormat="1" ht="33.75">
      <c r="A70" s="104">
        <v>6</v>
      </c>
      <c r="B70" s="243" t="s">
        <v>17</v>
      </c>
      <c r="C70" s="230" t="s">
        <v>138</v>
      </c>
      <c r="D70" s="228" t="s">
        <v>5</v>
      </c>
      <c r="E70" s="228">
        <v>62</v>
      </c>
      <c r="F70" s="387"/>
      <c r="G70" s="228">
        <v>12</v>
      </c>
      <c r="H70" s="233">
        <f t="shared" si="2"/>
        <v>0</v>
      </c>
      <c r="J70" s="139"/>
    </row>
    <row r="71" spans="1:8" ht="22.5">
      <c r="A71" s="104">
        <v>7</v>
      </c>
      <c r="B71" s="243" t="s">
        <v>17</v>
      </c>
      <c r="C71" s="234" t="s">
        <v>114</v>
      </c>
      <c r="D71" s="228" t="s">
        <v>5</v>
      </c>
      <c r="E71" s="239">
        <v>4</v>
      </c>
      <c r="F71" s="383"/>
      <c r="G71" s="228">
        <v>3</v>
      </c>
      <c r="H71" s="233">
        <f t="shared" si="2"/>
        <v>0</v>
      </c>
    </row>
    <row r="72" spans="1:8" s="26" customFormat="1" ht="11.25">
      <c r="A72" s="104">
        <v>8</v>
      </c>
      <c r="B72" s="238" t="s">
        <v>17</v>
      </c>
      <c r="C72" s="234" t="s">
        <v>182</v>
      </c>
      <c r="D72" s="228" t="s">
        <v>7</v>
      </c>
      <c r="E72" s="239">
        <v>0.14</v>
      </c>
      <c r="F72" s="387"/>
      <c r="G72" s="228">
        <v>1</v>
      </c>
      <c r="H72" s="233">
        <f t="shared" si="2"/>
        <v>0</v>
      </c>
    </row>
    <row r="73" spans="1:8" ht="11.25">
      <c r="A73" s="104">
        <v>9</v>
      </c>
      <c r="B73" s="229" t="s">
        <v>17</v>
      </c>
      <c r="C73" s="234" t="s">
        <v>131</v>
      </c>
      <c r="D73" s="228" t="s">
        <v>5</v>
      </c>
      <c r="E73" s="231">
        <v>3</v>
      </c>
      <c r="F73" s="383"/>
      <c r="G73" s="232">
        <v>2</v>
      </c>
      <c r="H73" s="233">
        <f t="shared" si="2"/>
        <v>0</v>
      </c>
    </row>
    <row r="74" spans="1:8" ht="56.25">
      <c r="A74" s="104">
        <v>10</v>
      </c>
      <c r="B74" s="229" t="s">
        <v>17</v>
      </c>
      <c r="C74" s="234" t="s">
        <v>172</v>
      </c>
      <c r="D74" s="240" t="s">
        <v>5</v>
      </c>
      <c r="E74" s="240">
        <v>68</v>
      </c>
      <c r="F74" s="389"/>
      <c r="G74" s="244">
        <v>1</v>
      </c>
      <c r="H74" s="233">
        <f t="shared" si="2"/>
        <v>0</v>
      </c>
    </row>
    <row r="75" spans="1:8" ht="22.5">
      <c r="A75" s="104">
        <v>11</v>
      </c>
      <c r="B75" s="229" t="s">
        <v>17</v>
      </c>
      <c r="C75" s="236" t="s">
        <v>173</v>
      </c>
      <c r="D75" s="240" t="s">
        <v>5</v>
      </c>
      <c r="E75" s="237">
        <v>18</v>
      </c>
      <c r="F75" s="384"/>
      <c r="G75" s="244">
        <v>1</v>
      </c>
      <c r="H75" s="233">
        <f t="shared" si="2"/>
        <v>0</v>
      </c>
    </row>
    <row r="76" spans="1:8" ht="45">
      <c r="A76" s="104">
        <v>12</v>
      </c>
      <c r="B76" s="229" t="s">
        <v>17</v>
      </c>
      <c r="C76" s="236" t="s">
        <v>181</v>
      </c>
      <c r="D76" s="240" t="s">
        <v>5</v>
      </c>
      <c r="E76" s="237">
        <v>39</v>
      </c>
      <c r="F76" s="384"/>
      <c r="G76" s="244">
        <v>1</v>
      </c>
      <c r="H76" s="233">
        <f t="shared" si="2"/>
        <v>0</v>
      </c>
    </row>
    <row r="77" spans="1:8" ht="22.5">
      <c r="A77" s="104">
        <v>13</v>
      </c>
      <c r="B77" s="229" t="s">
        <v>17</v>
      </c>
      <c r="C77" s="236" t="s">
        <v>174</v>
      </c>
      <c r="D77" s="240" t="s">
        <v>5</v>
      </c>
      <c r="E77" s="237">
        <v>13</v>
      </c>
      <c r="F77" s="384"/>
      <c r="G77" s="244">
        <v>1</v>
      </c>
      <c r="H77" s="233">
        <f t="shared" si="2"/>
        <v>0</v>
      </c>
    </row>
    <row r="78" spans="1:8" ht="22.5">
      <c r="A78" s="104">
        <v>14</v>
      </c>
      <c r="B78" s="229" t="s">
        <v>17</v>
      </c>
      <c r="C78" s="236" t="s">
        <v>175</v>
      </c>
      <c r="D78" s="240" t="s">
        <v>5</v>
      </c>
      <c r="E78" s="237">
        <v>3</v>
      </c>
      <c r="F78" s="384"/>
      <c r="G78" s="244">
        <v>1</v>
      </c>
      <c r="H78" s="233">
        <f t="shared" si="2"/>
        <v>0</v>
      </c>
    </row>
    <row r="79" spans="1:8" ht="11.25">
      <c r="A79" s="104">
        <v>15</v>
      </c>
      <c r="B79" s="243" t="s">
        <v>17</v>
      </c>
      <c r="C79" s="236" t="s">
        <v>111</v>
      </c>
      <c r="D79" s="237" t="s">
        <v>7</v>
      </c>
      <c r="E79" s="237">
        <v>10</v>
      </c>
      <c r="F79" s="384"/>
      <c r="G79" s="244">
        <v>1</v>
      </c>
      <c r="H79" s="233">
        <f t="shared" si="2"/>
        <v>0</v>
      </c>
    </row>
    <row r="80" spans="1:8" ht="11.25">
      <c r="A80" s="104">
        <v>16</v>
      </c>
      <c r="B80" s="243" t="s">
        <v>17</v>
      </c>
      <c r="C80" s="236" t="s">
        <v>33</v>
      </c>
      <c r="D80" s="237" t="s">
        <v>7</v>
      </c>
      <c r="E80" s="237">
        <v>10</v>
      </c>
      <c r="F80" s="384"/>
      <c r="G80" s="244">
        <v>1</v>
      </c>
      <c r="H80" s="233">
        <f t="shared" si="2"/>
        <v>0</v>
      </c>
    </row>
    <row r="81" spans="1:8" ht="11.25">
      <c r="A81" s="93"/>
      <c r="B81" s="11"/>
      <c r="C81" s="29"/>
      <c r="D81" s="11"/>
      <c r="E81" s="116"/>
      <c r="F81" s="390"/>
      <c r="G81" s="11"/>
      <c r="H81" s="117"/>
    </row>
    <row r="82" spans="1:8" ht="11.25">
      <c r="A82" s="91" t="s">
        <v>77</v>
      </c>
      <c r="B82" s="92"/>
      <c r="C82" s="91"/>
      <c r="D82" s="94"/>
      <c r="E82" s="94"/>
      <c r="F82" s="377"/>
      <c r="G82" s="94"/>
      <c r="H82" s="94"/>
    </row>
    <row r="83" spans="1:8" ht="11.25">
      <c r="A83" s="95" t="s">
        <v>4</v>
      </c>
      <c r="B83" s="96"/>
      <c r="C83" s="97"/>
      <c r="D83" s="98"/>
      <c r="E83" s="98"/>
      <c r="F83" s="375"/>
      <c r="G83" s="98"/>
      <c r="H83" s="99">
        <f>SUM(H85:H99)</f>
        <v>0</v>
      </c>
    </row>
    <row r="84" spans="1:8" ht="11.25">
      <c r="A84" s="100" t="s">
        <v>75</v>
      </c>
      <c r="B84" s="101"/>
      <c r="C84" s="102"/>
      <c r="D84" s="98"/>
      <c r="E84" s="98"/>
      <c r="F84" s="375"/>
      <c r="G84" s="98"/>
      <c r="H84" s="103">
        <f>H83*1.21</f>
        <v>0</v>
      </c>
    </row>
    <row r="85" spans="1:8" ht="11.25">
      <c r="A85" s="22">
        <v>1</v>
      </c>
      <c r="B85" s="42" t="s">
        <v>17</v>
      </c>
      <c r="C85" s="106" t="s">
        <v>317</v>
      </c>
      <c r="D85" s="104" t="s">
        <v>7</v>
      </c>
      <c r="E85" s="104">
        <v>1.1</v>
      </c>
      <c r="F85" s="386"/>
      <c r="G85" s="104">
        <v>5</v>
      </c>
      <c r="H85" s="131">
        <f>E85*F85*G85</f>
        <v>0</v>
      </c>
    </row>
    <row r="86" spans="1:8" ht="22.5">
      <c r="A86" s="228">
        <v>2</v>
      </c>
      <c r="B86" s="229" t="s">
        <v>17</v>
      </c>
      <c r="C86" s="234" t="s">
        <v>113</v>
      </c>
      <c r="D86" s="228" t="s">
        <v>5</v>
      </c>
      <c r="E86" s="228">
        <v>2</v>
      </c>
      <c r="F86" s="387"/>
      <c r="G86" s="228">
        <v>1</v>
      </c>
      <c r="H86" s="131">
        <f>E86*F86*G86</f>
        <v>0</v>
      </c>
    </row>
    <row r="87" spans="1:10" s="26" customFormat="1" ht="11.25">
      <c r="A87" s="237">
        <v>3</v>
      </c>
      <c r="B87" s="243" t="s">
        <v>17</v>
      </c>
      <c r="C87" s="234" t="s">
        <v>139</v>
      </c>
      <c r="D87" s="228" t="s">
        <v>5</v>
      </c>
      <c r="E87" s="228">
        <v>152</v>
      </c>
      <c r="F87" s="383"/>
      <c r="G87" s="228">
        <v>2</v>
      </c>
      <c r="H87" s="131">
        <f>E87*F87*G87</f>
        <v>0</v>
      </c>
      <c r="J87" s="139"/>
    </row>
    <row r="88" spans="1:8" ht="11.25">
      <c r="A88" s="228">
        <v>4</v>
      </c>
      <c r="B88" s="245" t="s">
        <v>17</v>
      </c>
      <c r="C88" s="246" t="s">
        <v>115</v>
      </c>
      <c r="D88" s="247" t="s">
        <v>5</v>
      </c>
      <c r="E88" s="247">
        <v>11</v>
      </c>
      <c r="F88" s="391"/>
      <c r="G88" s="247">
        <v>1</v>
      </c>
      <c r="H88" s="131">
        <f>E88*F88*G88</f>
        <v>0</v>
      </c>
    </row>
    <row r="89" spans="1:10" s="26" customFormat="1" ht="33.75">
      <c r="A89" s="237">
        <v>5</v>
      </c>
      <c r="B89" s="245" t="s">
        <v>17</v>
      </c>
      <c r="C89" s="230" t="s">
        <v>138</v>
      </c>
      <c r="D89" s="228" t="s">
        <v>5</v>
      </c>
      <c r="E89" s="228">
        <v>62</v>
      </c>
      <c r="F89" s="387"/>
      <c r="G89" s="228">
        <v>12</v>
      </c>
      <c r="H89" s="131">
        <f>E89*F89*G89</f>
        <v>0</v>
      </c>
      <c r="J89" s="139"/>
    </row>
    <row r="90" spans="1:8" ht="22.5">
      <c r="A90" s="228">
        <v>6</v>
      </c>
      <c r="B90" s="245" t="s">
        <v>17</v>
      </c>
      <c r="C90" s="234" t="s">
        <v>114</v>
      </c>
      <c r="D90" s="228" t="s">
        <v>5</v>
      </c>
      <c r="E90" s="239">
        <v>4</v>
      </c>
      <c r="F90" s="383"/>
      <c r="G90" s="228">
        <v>3</v>
      </c>
      <c r="H90" s="131">
        <f aca="true" t="shared" si="3" ref="H90:H99">E90*F90*G90</f>
        <v>0</v>
      </c>
    </row>
    <row r="91" spans="1:8" s="26" customFormat="1" ht="11.25">
      <c r="A91" s="237">
        <v>7</v>
      </c>
      <c r="B91" s="238" t="s">
        <v>17</v>
      </c>
      <c r="C91" s="234" t="s">
        <v>182</v>
      </c>
      <c r="D91" s="228" t="s">
        <v>7</v>
      </c>
      <c r="E91" s="239">
        <v>0.14</v>
      </c>
      <c r="F91" s="387"/>
      <c r="G91" s="228">
        <v>1</v>
      </c>
      <c r="H91" s="131">
        <f t="shared" si="3"/>
        <v>0</v>
      </c>
    </row>
    <row r="92" spans="1:8" ht="11.25">
      <c r="A92" s="228">
        <v>8</v>
      </c>
      <c r="B92" s="229" t="s">
        <v>17</v>
      </c>
      <c r="C92" s="234" t="s">
        <v>131</v>
      </c>
      <c r="D92" s="228" t="s">
        <v>5</v>
      </c>
      <c r="E92" s="231">
        <v>3</v>
      </c>
      <c r="F92" s="383"/>
      <c r="G92" s="232">
        <v>2</v>
      </c>
      <c r="H92" s="131">
        <f t="shared" si="3"/>
        <v>0</v>
      </c>
    </row>
    <row r="93" spans="1:8" ht="56.25">
      <c r="A93" s="237">
        <v>9</v>
      </c>
      <c r="B93" s="229" t="s">
        <v>17</v>
      </c>
      <c r="C93" s="234" t="s">
        <v>176</v>
      </c>
      <c r="D93" s="228" t="s">
        <v>5</v>
      </c>
      <c r="E93" s="228">
        <v>68</v>
      </c>
      <c r="F93" s="383"/>
      <c r="G93" s="235">
        <v>1</v>
      </c>
      <c r="H93" s="131">
        <f t="shared" si="3"/>
        <v>0</v>
      </c>
    </row>
    <row r="94" spans="1:8" ht="22.5">
      <c r="A94" s="228">
        <v>10</v>
      </c>
      <c r="B94" s="229" t="s">
        <v>17</v>
      </c>
      <c r="C94" s="236" t="s">
        <v>177</v>
      </c>
      <c r="D94" s="228" t="s">
        <v>5</v>
      </c>
      <c r="E94" s="237">
        <v>18</v>
      </c>
      <c r="F94" s="384"/>
      <c r="G94" s="235">
        <v>1</v>
      </c>
      <c r="H94" s="131">
        <f t="shared" si="3"/>
        <v>0</v>
      </c>
    </row>
    <row r="95" spans="1:8" ht="45">
      <c r="A95" s="237">
        <v>11</v>
      </c>
      <c r="B95" s="229" t="s">
        <v>17</v>
      </c>
      <c r="C95" s="236" t="s">
        <v>178</v>
      </c>
      <c r="D95" s="228" t="s">
        <v>5</v>
      </c>
      <c r="E95" s="237">
        <v>39</v>
      </c>
      <c r="F95" s="384"/>
      <c r="G95" s="235">
        <v>1</v>
      </c>
      <c r="H95" s="131">
        <f t="shared" si="3"/>
        <v>0</v>
      </c>
    </row>
    <row r="96" spans="1:8" ht="22.5">
      <c r="A96" s="228">
        <v>12</v>
      </c>
      <c r="B96" s="229" t="s">
        <v>17</v>
      </c>
      <c r="C96" s="236" t="s">
        <v>179</v>
      </c>
      <c r="D96" s="228" t="s">
        <v>5</v>
      </c>
      <c r="E96" s="237">
        <v>13</v>
      </c>
      <c r="F96" s="384"/>
      <c r="G96" s="235">
        <v>1</v>
      </c>
      <c r="H96" s="131">
        <f t="shared" si="3"/>
        <v>0</v>
      </c>
    </row>
    <row r="97" spans="1:8" ht="22.5">
      <c r="A97" s="237">
        <v>13</v>
      </c>
      <c r="B97" s="229" t="s">
        <v>17</v>
      </c>
      <c r="C97" s="236" t="s">
        <v>180</v>
      </c>
      <c r="D97" s="228" t="s">
        <v>5</v>
      </c>
      <c r="E97" s="237">
        <v>3</v>
      </c>
      <c r="F97" s="384"/>
      <c r="G97" s="235">
        <v>1</v>
      </c>
      <c r="H97" s="131">
        <f t="shared" si="3"/>
        <v>0</v>
      </c>
    </row>
    <row r="98" spans="1:8" ht="11.25">
      <c r="A98" s="237">
        <v>14</v>
      </c>
      <c r="B98" s="245" t="s">
        <v>17</v>
      </c>
      <c r="C98" s="236" t="s">
        <v>111</v>
      </c>
      <c r="D98" s="237" t="s">
        <v>7</v>
      </c>
      <c r="E98" s="237">
        <v>10</v>
      </c>
      <c r="F98" s="384"/>
      <c r="G98" s="235">
        <v>1</v>
      </c>
      <c r="H98" s="131">
        <f t="shared" si="3"/>
        <v>0</v>
      </c>
    </row>
    <row r="99" spans="1:8" ht="11.25">
      <c r="A99" s="228">
        <v>15</v>
      </c>
      <c r="B99" s="245" t="s">
        <v>17</v>
      </c>
      <c r="C99" s="236" t="s">
        <v>33</v>
      </c>
      <c r="D99" s="237" t="s">
        <v>7</v>
      </c>
      <c r="E99" s="237">
        <v>10</v>
      </c>
      <c r="F99" s="384"/>
      <c r="G99" s="235">
        <v>1</v>
      </c>
      <c r="H99" s="131">
        <f t="shared" si="3"/>
        <v>0</v>
      </c>
    </row>
    <row r="100" spans="1:8" ht="11.25">
      <c r="A100" s="118"/>
      <c r="B100" s="118"/>
      <c r="C100" s="119"/>
      <c r="D100" s="94"/>
      <c r="E100" s="94"/>
      <c r="F100" s="377"/>
      <c r="G100" s="94"/>
      <c r="H100" s="94"/>
    </row>
    <row r="101" spans="1:8" ht="11.25">
      <c r="A101" s="91" t="s">
        <v>78</v>
      </c>
      <c r="B101" s="92"/>
      <c r="C101" s="91"/>
      <c r="D101" s="94"/>
      <c r="E101" s="94"/>
      <c r="F101" s="377"/>
      <c r="G101" s="94"/>
      <c r="H101" s="94"/>
    </row>
    <row r="102" spans="1:8" ht="11.25">
      <c r="A102" s="95" t="s">
        <v>4</v>
      </c>
      <c r="B102" s="96"/>
      <c r="C102" s="97"/>
      <c r="D102" s="98"/>
      <c r="E102" s="98"/>
      <c r="F102" s="375"/>
      <c r="G102" s="98"/>
      <c r="H102" s="99">
        <f>SUM(H104:H121)</f>
        <v>0</v>
      </c>
    </row>
    <row r="103" spans="1:8" ht="11.25">
      <c r="A103" s="100" t="s">
        <v>75</v>
      </c>
      <c r="B103" s="101"/>
      <c r="C103" s="102"/>
      <c r="D103" s="98"/>
      <c r="E103" s="98"/>
      <c r="F103" s="375"/>
      <c r="G103" s="98"/>
      <c r="H103" s="103">
        <f>H102*1.21</f>
        <v>0</v>
      </c>
    </row>
    <row r="104" spans="1:8" ht="11.25">
      <c r="A104" s="237">
        <v>1</v>
      </c>
      <c r="B104" s="245" t="s">
        <v>17</v>
      </c>
      <c r="C104" s="248" t="s">
        <v>317</v>
      </c>
      <c r="D104" s="228" t="s">
        <v>7</v>
      </c>
      <c r="E104" s="228">
        <v>1.1</v>
      </c>
      <c r="F104" s="387"/>
      <c r="G104" s="228">
        <v>5</v>
      </c>
      <c r="H104" s="233">
        <f aca="true" t="shared" si="4" ref="H104:H120">E104*F104*G104</f>
        <v>0</v>
      </c>
    </row>
    <row r="105" spans="1:8" ht="22.5">
      <c r="A105" s="228">
        <v>2</v>
      </c>
      <c r="B105" s="243" t="s">
        <v>17</v>
      </c>
      <c r="C105" s="230" t="s">
        <v>140</v>
      </c>
      <c r="D105" s="228" t="s">
        <v>5</v>
      </c>
      <c r="E105" s="228">
        <v>11</v>
      </c>
      <c r="F105" s="383"/>
      <c r="G105" s="228">
        <v>1</v>
      </c>
      <c r="H105" s="233">
        <f t="shared" si="4"/>
        <v>0</v>
      </c>
    </row>
    <row r="106" spans="1:10" s="26" customFormat="1" ht="11.25">
      <c r="A106" s="237">
        <v>3</v>
      </c>
      <c r="B106" s="243" t="s">
        <v>17</v>
      </c>
      <c r="C106" s="234" t="s">
        <v>139</v>
      </c>
      <c r="D106" s="228" t="s">
        <v>5</v>
      </c>
      <c r="E106" s="228">
        <v>152</v>
      </c>
      <c r="F106" s="383"/>
      <c r="G106" s="228">
        <v>2</v>
      </c>
      <c r="H106" s="233">
        <f t="shared" si="4"/>
        <v>0</v>
      </c>
      <c r="J106" s="139"/>
    </row>
    <row r="107" spans="1:10" s="26" customFormat="1" ht="11.25">
      <c r="A107" s="228">
        <v>4</v>
      </c>
      <c r="B107" s="245" t="s">
        <v>17</v>
      </c>
      <c r="C107" s="246" t="s">
        <v>115</v>
      </c>
      <c r="D107" s="247" t="s">
        <v>5</v>
      </c>
      <c r="E107" s="247">
        <v>11</v>
      </c>
      <c r="F107" s="391"/>
      <c r="G107" s="247">
        <v>1</v>
      </c>
      <c r="H107" s="233">
        <f t="shared" si="4"/>
        <v>0</v>
      </c>
      <c r="I107" s="140"/>
      <c r="J107" s="140"/>
    </row>
    <row r="108" spans="1:10" s="26" customFormat="1" ht="24" customHeight="1">
      <c r="A108" s="237">
        <v>5</v>
      </c>
      <c r="B108" s="245" t="s">
        <v>17</v>
      </c>
      <c r="C108" s="230" t="s">
        <v>138</v>
      </c>
      <c r="D108" s="228" t="s">
        <v>5</v>
      </c>
      <c r="E108" s="228">
        <v>62</v>
      </c>
      <c r="F108" s="387"/>
      <c r="G108" s="228">
        <v>12</v>
      </c>
      <c r="H108" s="233">
        <f t="shared" si="4"/>
        <v>0</v>
      </c>
      <c r="J108" s="139"/>
    </row>
    <row r="109" spans="1:10" ht="22.5">
      <c r="A109" s="228">
        <v>6</v>
      </c>
      <c r="B109" s="245" t="s">
        <v>17</v>
      </c>
      <c r="C109" s="234" t="s">
        <v>114</v>
      </c>
      <c r="D109" s="228" t="s">
        <v>5</v>
      </c>
      <c r="E109" s="239">
        <v>4</v>
      </c>
      <c r="F109" s="383"/>
      <c r="G109" s="228">
        <v>3</v>
      </c>
      <c r="H109" s="233">
        <f t="shared" si="4"/>
        <v>0</v>
      </c>
      <c r="I109" s="134"/>
      <c r="J109" s="20"/>
    </row>
    <row r="110" spans="1:10" ht="11.25">
      <c r="A110" s="237">
        <v>7</v>
      </c>
      <c r="B110" s="238" t="s">
        <v>17</v>
      </c>
      <c r="C110" s="234" t="s">
        <v>182</v>
      </c>
      <c r="D110" s="228" t="s">
        <v>7</v>
      </c>
      <c r="E110" s="239">
        <v>0.14</v>
      </c>
      <c r="F110" s="387"/>
      <c r="G110" s="228">
        <v>1</v>
      </c>
      <c r="H110" s="233">
        <f t="shared" si="4"/>
        <v>0</v>
      </c>
      <c r="I110" s="134"/>
      <c r="J110" s="20"/>
    </row>
    <row r="111" spans="1:10" ht="11.25">
      <c r="A111" s="228">
        <v>8</v>
      </c>
      <c r="B111" s="245"/>
      <c r="C111" s="234" t="s">
        <v>141</v>
      </c>
      <c r="D111" s="228" t="s">
        <v>5</v>
      </c>
      <c r="E111" s="239">
        <v>3</v>
      </c>
      <c r="F111" s="383"/>
      <c r="G111" s="228">
        <v>1</v>
      </c>
      <c r="H111" s="233">
        <f t="shared" si="4"/>
        <v>0</v>
      </c>
      <c r="I111" s="134"/>
      <c r="J111" s="134"/>
    </row>
    <row r="112" spans="1:10" ht="56.25">
      <c r="A112" s="237">
        <v>9</v>
      </c>
      <c r="B112" s="229" t="s">
        <v>17</v>
      </c>
      <c r="C112" s="234" t="s">
        <v>183</v>
      </c>
      <c r="D112" s="228" t="s">
        <v>5</v>
      </c>
      <c r="E112" s="228">
        <v>68</v>
      </c>
      <c r="F112" s="383"/>
      <c r="G112" s="235">
        <v>1</v>
      </c>
      <c r="H112" s="233">
        <f t="shared" si="4"/>
        <v>0</v>
      </c>
      <c r="I112" s="134"/>
      <c r="J112" s="111"/>
    </row>
    <row r="113" spans="1:10" ht="22.5">
      <c r="A113" s="228">
        <v>10</v>
      </c>
      <c r="B113" s="229" t="s">
        <v>17</v>
      </c>
      <c r="C113" s="236" t="s">
        <v>184</v>
      </c>
      <c r="D113" s="228" t="s">
        <v>5</v>
      </c>
      <c r="E113" s="237">
        <v>18</v>
      </c>
      <c r="F113" s="384"/>
      <c r="G113" s="235">
        <v>1</v>
      </c>
      <c r="H113" s="233">
        <f t="shared" si="4"/>
        <v>0</v>
      </c>
      <c r="I113" s="134"/>
      <c r="J113" s="135"/>
    </row>
    <row r="114" spans="1:10" ht="45">
      <c r="A114" s="237">
        <v>11</v>
      </c>
      <c r="B114" s="229" t="s">
        <v>17</v>
      </c>
      <c r="C114" s="236" t="s">
        <v>185</v>
      </c>
      <c r="D114" s="228" t="s">
        <v>5</v>
      </c>
      <c r="E114" s="237">
        <v>39</v>
      </c>
      <c r="F114" s="384"/>
      <c r="G114" s="235">
        <v>1</v>
      </c>
      <c r="H114" s="233">
        <f t="shared" si="4"/>
        <v>0</v>
      </c>
      <c r="I114" s="134"/>
      <c r="J114" s="23"/>
    </row>
    <row r="115" spans="1:10" ht="22.5">
      <c r="A115" s="228">
        <v>12</v>
      </c>
      <c r="B115" s="229" t="s">
        <v>17</v>
      </c>
      <c r="C115" s="236" t="s">
        <v>186</v>
      </c>
      <c r="D115" s="228" t="s">
        <v>5</v>
      </c>
      <c r="E115" s="237">
        <v>13</v>
      </c>
      <c r="F115" s="384"/>
      <c r="G115" s="235">
        <v>1</v>
      </c>
      <c r="H115" s="233">
        <f t="shared" si="4"/>
        <v>0</v>
      </c>
      <c r="I115" s="134"/>
      <c r="J115" s="23"/>
    </row>
    <row r="116" spans="1:10" ht="22.5">
      <c r="A116" s="237">
        <v>13</v>
      </c>
      <c r="B116" s="229" t="s">
        <v>17</v>
      </c>
      <c r="C116" s="236" t="s">
        <v>187</v>
      </c>
      <c r="D116" s="228" t="s">
        <v>5</v>
      </c>
      <c r="E116" s="237">
        <v>3</v>
      </c>
      <c r="F116" s="384"/>
      <c r="G116" s="235">
        <v>1</v>
      </c>
      <c r="H116" s="233">
        <f t="shared" si="4"/>
        <v>0</v>
      </c>
      <c r="I116" s="134"/>
      <c r="J116" s="111"/>
    </row>
    <row r="117" spans="1:10" ht="11.25">
      <c r="A117" s="237">
        <v>14</v>
      </c>
      <c r="B117" s="245" t="s">
        <v>17</v>
      </c>
      <c r="C117" s="236" t="s">
        <v>111</v>
      </c>
      <c r="D117" s="237" t="s">
        <v>7</v>
      </c>
      <c r="E117" s="237">
        <v>5</v>
      </c>
      <c r="F117" s="384"/>
      <c r="G117" s="235">
        <v>1</v>
      </c>
      <c r="H117" s="233">
        <f t="shared" si="4"/>
        <v>0</v>
      </c>
      <c r="I117" s="134"/>
      <c r="J117" s="29"/>
    </row>
    <row r="118" spans="1:10" ht="11.25">
      <c r="A118" s="228">
        <v>15</v>
      </c>
      <c r="B118" s="245" t="s">
        <v>17</v>
      </c>
      <c r="C118" s="236" t="s">
        <v>33</v>
      </c>
      <c r="D118" s="237" t="s">
        <v>7</v>
      </c>
      <c r="E118" s="237">
        <v>5</v>
      </c>
      <c r="F118" s="384"/>
      <c r="G118" s="235">
        <v>1</v>
      </c>
      <c r="H118" s="233">
        <f t="shared" si="4"/>
        <v>0</v>
      </c>
      <c r="I118" s="134"/>
      <c r="J118" s="29"/>
    </row>
    <row r="119" spans="1:10" ht="11.25">
      <c r="A119" s="237">
        <v>16</v>
      </c>
      <c r="B119" s="242" t="s">
        <v>10</v>
      </c>
      <c r="C119" s="236" t="s">
        <v>136</v>
      </c>
      <c r="D119" s="237" t="s">
        <v>11</v>
      </c>
      <c r="E119" s="237">
        <v>0.0022</v>
      </c>
      <c r="F119" s="384"/>
      <c r="G119" s="235">
        <v>1</v>
      </c>
      <c r="H119" s="233">
        <f t="shared" si="4"/>
        <v>0</v>
      </c>
      <c r="I119" s="134"/>
      <c r="J119" s="29"/>
    </row>
    <row r="120" spans="1:10" ht="11.25">
      <c r="A120" s="228">
        <v>17</v>
      </c>
      <c r="B120" s="242" t="s">
        <v>9</v>
      </c>
      <c r="C120" s="236" t="s">
        <v>117</v>
      </c>
      <c r="D120" s="237" t="s">
        <v>25</v>
      </c>
      <c r="E120" s="237">
        <v>2.2</v>
      </c>
      <c r="F120" s="384"/>
      <c r="G120" s="235">
        <v>1</v>
      </c>
      <c r="H120" s="233">
        <f t="shared" si="4"/>
        <v>0</v>
      </c>
      <c r="I120" s="134"/>
      <c r="J120" s="29"/>
    </row>
    <row r="121" spans="1:10" ht="22.5">
      <c r="A121" s="237">
        <v>18</v>
      </c>
      <c r="B121" s="243" t="s">
        <v>17</v>
      </c>
      <c r="C121" s="230" t="s">
        <v>123</v>
      </c>
      <c r="D121" s="247" t="s">
        <v>6</v>
      </c>
      <c r="E121" s="247">
        <v>30.3</v>
      </c>
      <c r="F121" s="392"/>
      <c r="G121" s="247">
        <v>1</v>
      </c>
      <c r="H121" s="233">
        <f>E121*F121*G121</f>
        <v>0</v>
      </c>
      <c r="I121" s="134"/>
      <c r="J121" s="29"/>
    </row>
    <row r="122" spans="1:10" ht="11.25">
      <c r="A122" s="93" t="s">
        <v>79</v>
      </c>
      <c r="B122" s="94"/>
      <c r="C122" s="93"/>
      <c r="D122" s="118"/>
      <c r="E122" s="118"/>
      <c r="F122" s="378"/>
      <c r="G122" s="118"/>
      <c r="H122" s="118"/>
      <c r="I122" s="134"/>
      <c r="J122" s="29"/>
    </row>
    <row r="123" spans="1:10" ht="11.25">
      <c r="A123" s="73" t="s">
        <v>142</v>
      </c>
      <c r="F123" s="379"/>
      <c r="I123" s="134"/>
      <c r="J123" s="29"/>
    </row>
    <row r="124" spans="6:10" ht="11.25">
      <c r="F124" s="379"/>
      <c r="I124" s="134"/>
      <c r="J124" s="134"/>
    </row>
    <row r="125" spans="6:10" ht="11.25">
      <c r="F125" s="379"/>
      <c r="I125" s="134"/>
      <c r="J125" s="134"/>
    </row>
    <row r="126" spans="6:10" ht="11.25">
      <c r="F126" s="379"/>
      <c r="I126" s="134"/>
      <c r="J126" s="134"/>
    </row>
    <row r="127" spans="6:10" ht="11.25">
      <c r="F127" s="379"/>
      <c r="I127" s="134"/>
      <c r="J127" s="134"/>
    </row>
    <row r="128" ht="11.25">
      <c r="F128" s="379"/>
    </row>
  </sheetData>
  <sheetProtection sheet="1" objects="1" scenarios="1"/>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Footer>&amp;C&amp;"Calibri,Obyčejné"&amp;8&amp;P/&amp;N</oddFooter>
  </headerFooter>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G25"/>
  <sheetViews>
    <sheetView zoomScalePageLayoutView="0" workbookViewId="0" topLeftCell="A1">
      <selection activeCell="B7" sqref="B7"/>
    </sheetView>
  </sheetViews>
  <sheetFormatPr defaultColWidth="9.140625" defaultRowHeight="12.75"/>
  <cols>
    <col min="1" max="1" width="6.8515625" style="73" customWidth="1"/>
    <col min="2" max="2" width="89.140625" style="73" customWidth="1"/>
    <col min="3" max="16384" width="9.140625" style="73" customWidth="1"/>
  </cols>
  <sheetData>
    <row r="1" spans="1:7" ht="12">
      <c r="A1" s="1" t="s">
        <v>143</v>
      </c>
      <c r="B1" s="72"/>
      <c r="C1" s="71"/>
      <c r="D1" s="9"/>
      <c r="E1" s="9"/>
      <c r="F1" s="9"/>
      <c r="G1" s="9"/>
    </row>
    <row r="2" spans="1:7" ht="11.25">
      <c r="A2" s="74"/>
      <c r="B2" s="75"/>
      <c r="C2" s="74"/>
      <c r="D2" s="9"/>
      <c r="E2" s="9"/>
      <c r="F2" s="9"/>
      <c r="G2" s="9"/>
    </row>
    <row r="3" spans="1:2" ht="11.25">
      <c r="A3" s="394" t="s">
        <v>47</v>
      </c>
      <c r="B3" s="394"/>
    </row>
    <row r="4" spans="1:2" ht="22.5">
      <c r="A4" s="76">
        <v>1</v>
      </c>
      <c r="B4" s="77" t="s">
        <v>48</v>
      </c>
    </row>
    <row r="5" spans="1:2" ht="45">
      <c r="A5" s="76">
        <v>2</v>
      </c>
      <c r="B5" s="77" t="s">
        <v>49</v>
      </c>
    </row>
    <row r="6" spans="1:2" ht="33.75">
      <c r="A6" s="76">
        <v>3</v>
      </c>
      <c r="B6" s="77" t="s">
        <v>50</v>
      </c>
    </row>
    <row r="7" spans="1:2" ht="22.5">
      <c r="A7" s="76">
        <v>4</v>
      </c>
      <c r="B7" s="78" t="s">
        <v>130</v>
      </c>
    </row>
    <row r="8" spans="1:2" ht="11.25">
      <c r="A8" s="76">
        <v>5</v>
      </c>
      <c r="B8" s="79" t="s">
        <v>106</v>
      </c>
    </row>
    <row r="9" spans="1:2" ht="22.5">
      <c r="A9" s="76">
        <v>6</v>
      </c>
      <c r="B9" s="79" t="s">
        <v>51</v>
      </c>
    </row>
    <row r="10" spans="1:2" ht="11.25">
      <c r="A10" s="76">
        <v>7</v>
      </c>
      <c r="B10" s="79" t="s">
        <v>52</v>
      </c>
    </row>
    <row r="11" spans="1:2" ht="22.5">
      <c r="A11" s="76">
        <v>8</v>
      </c>
      <c r="B11" s="77" t="s">
        <v>53</v>
      </c>
    </row>
    <row r="12" spans="1:2" ht="11.25">
      <c r="A12" s="76">
        <v>9</v>
      </c>
      <c r="B12" s="77" t="s">
        <v>54</v>
      </c>
    </row>
    <row r="13" spans="1:2" ht="22.5">
      <c r="A13" s="76">
        <v>10</v>
      </c>
      <c r="B13" s="79" t="s">
        <v>55</v>
      </c>
    </row>
    <row r="14" spans="1:2" ht="22.5">
      <c r="A14" s="76">
        <v>11</v>
      </c>
      <c r="B14" s="77" t="s">
        <v>56</v>
      </c>
    </row>
    <row r="15" spans="1:2" ht="22.5">
      <c r="A15" s="76">
        <v>12</v>
      </c>
      <c r="B15" s="77" t="s">
        <v>57</v>
      </c>
    </row>
    <row r="16" spans="1:2" ht="22.5">
      <c r="A16" s="76">
        <v>13</v>
      </c>
      <c r="B16" s="77" t="s">
        <v>107</v>
      </c>
    </row>
    <row r="17" spans="1:2" ht="11.25">
      <c r="A17" s="76">
        <v>14</v>
      </c>
      <c r="B17" s="77" t="s">
        <v>58</v>
      </c>
    </row>
    <row r="18" spans="1:2" ht="22.5">
      <c r="A18" s="76">
        <v>15</v>
      </c>
      <c r="B18" s="79" t="s">
        <v>59</v>
      </c>
    </row>
    <row r="19" spans="1:2" ht="22.5">
      <c r="A19" s="76">
        <v>16</v>
      </c>
      <c r="B19" s="77" t="s">
        <v>62</v>
      </c>
    </row>
    <row r="20" spans="1:2" ht="22.5">
      <c r="A20" s="76">
        <v>17</v>
      </c>
      <c r="B20" s="77" t="s">
        <v>63</v>
      </c>
    </row>
    <row r="21" spans="1:2" ht="11.25">
      <c r="A21" s="76">
        <v>18</v>
      </c>
      <c r="B21" s="77" t="s">
        <v>60</v>
      </c>
    </row>
    <row r="22" spans="1:2" ht="11.25">
      <c r="A22" s="76">
        <v>19</v>
      </c>
      <c r="B22" s="77" t="s">
        <v>61</v>
      </c>
    </row>
    <row r="23" spans="1:2" ht="45">
      <c r="A23" s="76">
        <v>20</v>
      </c>
      <c r="B23" s="77" t="s">
        <v>64</v>
      </c>
    </row>
    <row r="24" spans="1:2" ht="45">
      <c r="A24" s="76">
        <v>21</v>
      </c>
      <c r="B24" s="79" t="s">
        <v>108</v>
      </c>
    </row>
    <row r="25" spans="1:2" ht="13.5" customHeight="1">
      <c r="A25" s="76">
        <v>22</v>
      </c>
      <c r="B25" s="79" t="s">
        <v>83</v>
      </c>
    </row>
  </sheetData>
  <sheetProtection sheet="1" objects="1" scenarios="1"/>
  <mergeCells count="1">
    <mergeCell ref="A3:B3"/>
  </mergeCells>
  <printOptions/>
  <pageMargins left="0.7" right="0.7" top="0.787401575" bottom="0.787401575" header="0.3" footer="0.3"/>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Stěpánka Šmídová</dc:creator>
  <cp:keywords/>
  <dc:description/>
  <cp:lastModifiedBy>Jelinkova</cp:lastModifiedBy>
  <cp:lastPrinted>2017-03-27T13:02:57Z</cp:lastPrinted>
  <dcterms:created xsi:type="dcterms:W3CDTF">2005-03-04T07:11:51Z</dcterms:created>
  <dcterms:modified xsi:type="dcterms:W3CDTF">2017-10-02T08:51:40Z</dcterms:modified>
  <cp:category/>
  <cp:version/>
  <cp:contentType/>
  <cp:contentStatus/>
</cp:coreProperties>
</file>