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075" windowHeight="89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'Rekapitulace'!$G$26</definedName>
    <definedName name="Dodavka0">'Položky'!#REF!</definedName>
    <definedName name="HSV">'Rekapitulace'!$E$26</definedName>
    <definedName name="HSV0">'Položky'!#REF!</definedName>
    <definedName name="HZS">'Rekapitulace'!$I$26</definedName>
    <definedName name="HZS0">'Položky'!#REF!</definedName>
    <definedName name="JKSO">'Krycí list'!$F$4</definedName>
    <definedName name="MJ">'Krycí list'!$G$4</definedName>
    <definedName name="Mont">'Rekapitulace'!$H$26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'Položky'!$A$1:$G$116</definedName>
    <definedName name="_xlnm.Print_Area" localSheetId="1">'Rekapitulace'!$A$1:$I$39</definedName>
    <definedName name="PocetMJ">'Krycí list'!$G$7</definedName>
    <definedName name="Poznamka">'Krycí list'!$B$37</definedName>
    <definedName name="Projektant">'Krycí list'!$C$7</definedName>
    <definedName name="PSV">'Rekapitulace'!$F$26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<sst xmlns="http://schemas.openxmlformats.org/spreadsheetml/2006/main" count="391" uniqueCount="262">
  <si>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</si>
  <si>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</si>
  <si>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</si>
  <si>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</si>
  <si>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</si>
  <si>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</si>
  <si>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</si>
  <si>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</si>
  <si>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</si>
  <si>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</si>
  <si>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</si>
  <si>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</si>
  <si>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</si>
  <si>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</si>
  <si>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</si>
  <si>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</si>
  <si>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</si>
  <si>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</si>
  <si>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</si>
  <si>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</si>
  <si>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</si>
  <si>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</si>
  <si>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</si>
  <si>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</si>
  <si>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</si>
  <si>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</si>
  <si>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</si>
  <si>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</si>
  <si>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</si>
  <si>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</si>
  <si>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</si>
  <si>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</si>
  <si>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</si>
  <si>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</si>
  <si>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</si>
  <si>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</si>
  <si>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</si>
  <si>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</si>
  <si>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</si>
  <si>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</si>
  <si>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</si>
  <si>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</si>
  <si>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</si>
  <si>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</si>
  <si>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</si>
  <si>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</si>
  <si>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</si>
  <si>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</si>
  <si>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</si>
  <si>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</si>
  <si>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</si>
  <si>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</si>
  <si>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</si>
  <si>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</si>
  <si>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</si>
  <si>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</si>
  <si>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</si>
  <si>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</si>
  <si>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</si>
  <si>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</si>
  <si>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</si>
  <si>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</si>
  <si>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</si>
  <si>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</si>
  <si>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</si>
  <si>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</si>
  <si>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</si>
  <si>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</si>
  <si>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</si>
  <si>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Lesy hl.m.Prahy stř.Vodní toky</t>
  </si>
  <si>
    <t>SO-01 Novostavba garáže k.ú.Kyje,čpar.805/1</t>
  </si>
  <si>
    <t>132 20-1111.R00</t>
  </si>
  <si>
    <t xml:space="preserve">Hloubení rýh š.do 60 cm v hor.3 do 100 m3, STROJNĚ </t>
  </si>
  <si>
    <t>m3</t>
  </si>
  <si>
    <t>161 10-1101.R00</t>
  </si>
  <si>
    <t xml:space="preserve">Svislé přemístění výkopku z hor.1-4 do 2,5 m </t>
  </si>
  <si>
    <t>162 20-1102.R00</t>
  </si>
  <si>
    <t xml:space="preserve">Vodorovné přemístění výkopku z hor.1-4 do 50 m </t>
  </si>
  <si>
    <t>171 20-1201.R00</t>
  </si>
  <si>
    <t xml:space="preserve">Uložení sypaniny na skl.-modelace na výšku přes 2m </t>
  </si>
  <si>
    <t>2</t>
  </si>
  <si>
    <t>Základy,zvláštní zakládání</t>
  </si>
  <si>
    <t>274 31-3611.R00</t>
  </si>
  <si>
    <t xml:space="preserve">Beton základových pasů prostý C 12/15 (B 20) </t>
  </si>
  <si>
    <t>631 31-0004.RAB</t>
  </si>
  <si>
    <t>Mazanina podkladní z betonu C 8/10, tl. 15 cm štěrkopískový podklad tloušťka 15 cm</t>
  </si>
  <si>
    <t>m2</t>
  </si>
  <si>
    <t>273 36-1921.RT4</t>
  </si>
  <si>
    <t>Výztuž základových desek ze svařovaných sítí svařovanou sítí - drát 6,0  oka 100/100</t>
  </si>
  <si>
    <t>t</t>
  </si>
  <si>
    <t>212 81-0010.RAC</t>
  </si>
  <si>
    <t>Trativody z PVC drenážních flexibilních trubek lože a obsyp štěrkopískem, trubky d 100 mm</t>
  </si>
  <si>
    <t>m</t>
  </si>
  <si>
    <t>894 43-1311.RA0</t>
  </si>
  <si>
    <t xml:space="preserve">Drenážní šachta </t>
  </si>
  <si>
    <t>kus</t>
  </si>
  <si>
    <t>3</t>
  </si>
  <si>
    <t>Svislé a kompletní konstrukce</t>
  </si>
  <si>
    <t>311 23-8115.R00</t>
  </si>
  <si>
    <t xml:space="preserve">Zdivo POROTHERM 30 P+D P10 na MVC 5, tl. 300 mm </t>
  </si>
  <si>
    <t>317 16-8131.R00</t>
  </si>
  <si>
    <t xml:space="preserve">Překlad POROTHERM 7 vysoký 70x235x1250 mm </t>
  </si>
  <si>
    <t>317 16-8133.R00</t>
  </si>
  <si>
    <t xml:space="preserve">Překlad POROTHERM 7 vysoký 70x235x1750 mm </t>
  </si>
  <si>
    <t>317 16-8139.R00</t>
  </si>
  <si>
    <t xml:space="preserve">Překlad POROTHERM 7 vysoký 70x235x3250 mm </t>
  </si>
  <si>
    <t>317 16-8140.R00</t>
  </si>
  <si>
    <t xml:space="preserve">Překlad POROTHERM 7 vysoký 70x235x3500 mm </t>
  </si>
  <si>
    <t>317 99-8115.R00</t>
  </si>
  <si>
    <t xml:space="preserve">Izolace mezi překlady polystyren tl. 100 mm </t>
  </si>
  <si>
    <t>342 26-4051.RT1</t>
  </si>
  <si>
    <t>Podhled sádrokartonový na zavěšenou ocel. konstr. desky standard tl. 12,5 mm, bez izolace</t>
  </si>
  <si>
    <t>317 10-0012.RA0</t>
  </si>
  <si>
    <t xml:space="preserve">Dodatečná montáž překladu, otvor šířky do 180 cm </t>
  </si>
  <si>
    <t>4</t>
  </si>
  <si>
    <t>Vodorovné konstrukce</t>
  </si>
  <si>
    <t>417 35-1215.R00</t>
  </si>
  <si>
    <t xml:space="preserve">Bednění věnců věncovkou Porotherm bez izolantu </t>
  </si>
  <si>
    <t>417 32-0140.RAA</t>
  </si>
  <si>
    <t>Ztužující věnec ŽB beton C 25/30, 20x20cm, izolace bednění, výztuž 90 kg/m3</t>
  </si>
  <si>
    <t>60</t>
  </si>
  <si>
    <t>Úpravy povrchů, omítky</t>
  </si>
  <si>
    <t>602 02-1115.RT3</t>
  </si>
  <si>
    <t>Omítka jádrová Baumit Sanova puferová, ručně tloušťka vrstvy 20 mm</t>
  </si>
  <si>
    <t>602 02-1115.RT1</t>
  </si>
  <si>
    <t>Omítka jádrová Baumit Sanova puferová, ručně tloušťka vrstvy 10 mm</t>
  </si>
  <si>
    <t>602 02-1141.RT1</t>
  </si>
  <si>
    <t>Omítka stěn štuková Baumit Extra, ručně tloušťka vrstvy 2 mm</t>
  </si>
  <si>
    <t>622 31-1131.RU2</t>
  </si>
  <si>
    <t xml:space="preserve">Strukturovaná mítka  Baumit  Duo Top K2 </t>
  </si>
  <si>
    <t>61</t>
  </si>
  <si>
    <t>Upravy povrchů vnitřní</t>
  </si>
  <si>
    <t>612 10-0020.RA0</t>
  </si>
  <si>
    <t xml:space="preserve">Začištění omítek kolem oken a dveří </t>
  </si>
  <si>
    <t>63</t>
  </si>
  <si>
    <t>Podlahy a podlahové konstrukce</t>
  </si>
  <si>
    <t>631 32-0031.RAB</t>
  </si>
  <si>
    <t>Mazanina vyztužená sítí, beton C 25, tl. 9 cm vyztužená sítí - drát 6,0 oka 100/100 mm</t>
  </si>
  <si>
    <t>632 41-8106.R00</t>
  </si>
  <si>
    <t xml:space="preserve">Potěr ze SMS Baumit, ruční zpracování, tl. 5 mm </t>
  </si>
  <si>
    <t>777 61-5113.R00</t>
  </si>
  <si>
    <t xml:space="preserve">Nátěry podlah betonových </t>
  </si>
  <si>
    <t>777 55-R</t>
  </si>
  <si>
    <t xml:space="preserve">Penetrace savého podkladu </t>
  </si>
  <si>
    <t>585-60420</t>
  </si>
  <si>
    <t xml:space="preserve">Nátěr Sikafloor </t>
  </si>
  <si>
    <t>8</t>
  </si>
  <si>
    <t>Trubní vedení</t>
  </si>
  <si>
    <t>831 35-0012.RA0</t>
  </si>
  <si>
    <t xml:space="preserve">Kanalizace z trub PVC hrdlových D 160 </t>
  </si>
  <si>
    <t>894 43-1111.RA0</t>
  </si>
  <si>
    <t xml:space="preserve">Šachta, DN 315, dl.šach.roury 1,25 m, přímá </t>
  </si>
  <si>
    <t>831 23-0110.RA0</t>
  </si>
  <si>
    <t xml:space="preserve">Oveření polohy vodovodní přípojky </t>
  </si>
  <si>
    <t>soubor</t>
  </si>
  <si>
    <t>831 31.R</t>
  </si>
  <si>
    <t>V případě kolize s navrhovanou stavbou přeložení vodovodní přípojky</t>
  </si>
  <si>
    <t>94</t>
  </si>
  <si>
    <t>Lešení a stavební výtahy</t>
  </si>
  <si>
    <t>941 94-1031.R00</t>
  </si>
  <si>
    <t xml:space="preserve">Montáž lešení leh.řad.s podlahami,š.do 1 m, H 10 m </t>
  </si>
  <si>
    <t>941 94-1831.R00</t>
  </si>
  <si>
    <t xml:space="preserve">Demontáž lešení leh.řad.s podlahami,š.1 m, H 10 m </t>
  </si>
  <si>
    <t>96</t>
  </si>
  <si>
    <t>Bourání konstrukcí</t>
  </si>
  <si>
    <t>962 02-2491.R00</t>
  </si>
  <si>
    <t xml:space="preserve">Bourání zdiva nadzákladového kamenného na MC </t>
  </si>
  <si>
    <t>611-43051</t>
  </si>
  <si>
    <t>Okno plastové jednodílné 100 x 75 cm s parapetem</t>
  </si>
  <si>
    <t>979 08-8212.R00</t>
  </si>
  <si>
    <t xml:space="preserve">Nakládání suti na dopravní prostředky </t>
  </si>
  <si>
    <t>979 08-3117.R00</t>
  </si>
  <si>
    <t xml:space="preserve">Vodorovné přemístění suti na skládku do 6000 m </t>
  </si>
  <si>
    <t>979 09-3111.R00</t>
  </si>
  <si>
    <t xml:space="preserve">Uložení suti na skládku bez zhutnění </t>
  </si>
  <si>
    <t>5</t>
  </si>
  <si>
    <t xml:space="preserve">Poplatek za skládku </t>
  </si>
  <si>
    <t>99</t>
  </si>
  <si>
    <t>Staveništní přesun hmot</t>
  </si>
  <si>
    <t>998 01-1002.R00</t>
  </si>
  <si>
    <t xml:space="preserve">Přesun hmot pro budovy zděné výšky do 12 m </t>
  </si>
  <si>
    <t>711</t>
  </si>
  <si>
    <t>Izolace proti vodě</t>
  </si>
  <si>
    <t>711 11-1001.R00</t>
  </si>
  <si>
    <t xml:space="preserve">Izolace proti vlhkosti vodor. nátěr ALP za studena </t>
  </si>
  <si>
    <t>711 14-1559.RY2</t>
  </si>
  <si>
    <t>Izolace proti vlhk. vodorovná pásy přitavením 1 vrstva - včetně dod. Glastek 40 special mineral</t>
  </si>
  <si>
    <t>711 15-R</t>
  </si>
  <si>
    <t>Izolace proti vodě vodorovná přitavená, 1x ELASTEK 50 SOLO</t>
  </si>
  <si>
    <t>998 71-1201.R00</t>
  </si>
  <si>
    <t xml:space="preserve">Přesun hmot pro izolace proti vodě, výšky do 6 m </t>
  </si>
  <si>
    <t>762</t>
  </si>
  <si>
    <t>Konstrukce tesařské</t>
  </si>
  <si>
    <t>762 71-2120.R00</t>
  </si>
  <si>
    <t xml:space="preserve">Montáž vázaných konstrukcí hraněných do 224 cm2 </t>
  </si>
  <si>
    <t>605-15202</t>
  </si>
  <si>
    <t xml:space="preserve">Hranol SM </t>
  </si>
  <si>
    <t>134-82725</t>
  </si>
  <si>
    <t xml:space="preserve">Tyč průřezu IPE 240, hrubé, jakost oceli 11375 </t>
  </si>
  <si>
    <t>T</t>
  </si>
  <si>
    <t>317 94-1123.R00</t>
  </si>
  <si>
    <t xml:space="preserve">Osazení ocelových válcovaných nosníků  č.14-22 </t>
  </si>
  <si>
    <t>763 61-3132.R00</t>
  </si>
  <si>
    <t xml:space="preserve">Záklop stropů z desek do tl.18 mm, P+D, šroubov. </t>
  </si>
  <si>
    <t>607-25016</t>
  </si>
  <si>
    <t xml:space="preserve">Deska dřevoštěpková OSB tl. 22 mm </t>
  </si>
  <si>
    <t>634-44.R</t>
  </si>
  <si>
    <t xml:space="preserve">Kotva  krovu </t>
  </si>
  <si>
    <t>998 76-2202.R00</t>
  </si>
  <si>
    <t xml:space="preserve">Přesun hmot pro tesařské konstrukce, výšky do 12 m </t>
  </si>
  <si>
    <t>764</t>
  </si>
  <si>
    <t>Konstrukce klempířské</t>
  </si>
  <si>
    <t>764 90-8101.R00</t>
  </si>
  <si>
    <t xml:space="preserve">Lindab,kotlík žlabový kónický SOK,vel.žlabu 125 mm </t>
  </si>
  <si>
    <t>764 90-8104.R00</t>
  </si>
  <si>
    <t xml:space="preserve">Lindab žlab podokapní půlkruhový R,velikost 125 mm </t>
  </si>
  <si>
    <t>764 90-8109.R00</t>
  </si>
  <si>
    <t xml:space="preserve">Lindab odpadní trouby kruhové SROR, D 100 mm </t>
  </si>
  <si>
    <t>764 41-1310.RAA</t>
  </si>
  <si>
    <t>Oplechování parapetů Lindab rš 200 mm</t>
  </si>
  <si>
    <t>764/1</t>
  </si>
  <si>
    <t xml:space="preserve">Závětrná lišta </t>
  </si>
  <si>
    <t xml:space="preserve">Pem , podlem rš. 350 </t>
  </si>
  <si>
    <t>998 76-4201.R00</t>
  </si>
  <si>
    <t xml:space="preserve">Přesun hmot pro klempířské konstr., výšky do 6 m </t>
  </si>
  <si>
    <t>766</t>
  </si>
  <si>
    <t>Konstrukce truhlářské</t>
  </si>
  <si>
    <t>766 69-4112.R00</t>
  </si>
  <si>
    <t xml:space="preserve">Montáž parapetních desek š.do 30 cm,dl.do 160 cm </t>
  </si>
  <si>
    <t xml:space="preserve">Parapet - lamono š.do 300mm dl.do 160cm </t>
  </si>
  <si>
    <t>998 76-6201.R00</t>
  </si>
  <si>
    <t xml:space="preserve">Přesun hmot pro truhlářské konstr., výšky do 6 m </t>
  </si>
  <si>
    <t>767</t>
  </si>
  <si>
    <t>Konstrukce zámečnické</t>
  </si>
  <si>
    <t>767/1</t>
  </si>
  <si>
    <t xml:space="preserve">D + M  vrata rolovací bezpečnostní 3,25 x 2,75 </t>
  </si>
  <si>
    <t>767/2</t>
  </si>
  <si>
    <t xml:space="preserve">D + M  vrata rolovací bezpečnostní 2,75 x 2,50 </t>
  </si>
  <si>
    <t xml:space="preserve">D + M mříže na okna a dveře </t>
  </si>
  <si>
    <t>769</t>
  </si>
  <si>
    <t>Otvorove prvky z plastu</t>
  </si>
  <si>
    <t>766 67-0010.RA0</t>
  </si>
  <si>
    <t>D + M okno plastové jednokřídlové  1500 x 750mm barevné</t>
  </si>
  <si>
    <t xml:space="preserve">D + M dveře plastové vchodové 2150 x 1100,barevné </t>
  </si>
  <si>
    <t>784</t>
  </si>
  <si>
    <t>Malby</t>
  </si>
  <si>
    <t>784 16-1101.R00</t>
  </si>
  <si>
    <t xml:space="preserve">Penetrace podkladu nátěrem  1x </t>
  </si>
  <si>
    <t>784 16-5212.R00</t>
  </si>
  <si>
    <t xml:space="preserve">Malba tekutá malba, bílá, bez penetr. 2x </t>
  </si>
  <si>
    <t>M21</t>
  </si>
  <si>
    <t>Elektromontáže</t>
  </si>
  <si>
    <t>210 20-0020.RAA</t>
  </si>
  <si>
    <t xml:space="preserve">Hromosvod </t>
  </si>
  <si>
    <t>kompl</t>
  </si>
  <si>
    <t>Individuální mimostaveništní doprava</t>
  </si>
  <si>
    <t>Kompletační činnost zhotovitele</t>
  </si>
  <si>
    <t>Mimořádně ztížené dopravní podmínky</t>
  </si>
  <si>
    <t>Provozní vlivy</t>
  </si>
  <si>
    <t>Práce na kulturních památkách</t>
  </si>
  <si>
    <t>Zařízení staveniště</t>
  </si>
  <si>
    <t>Území se ztíženými výrobními podmínkami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</si>
</sst>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9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18" fillId="0" borderId="31" xfId="0" applyFont="1" applyBorder="1" applyAlignment="1">
      <alignment horizontal="centerContinuous" vertical="center"/>
    </xf>
    <xf numFmtId="0" fontId="23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22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5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6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/>
      <protection/>
    </xf>
    <xf numFmtId="0" fontId="0" fillId="0" borderId="58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2" fillId="0" borderId="34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22" fillId="0" borderId="34" xfId="0" applyFont="1" applyFill="1" applyBorder="1" applyAlignment="1">
      <alignment/>
    </xf>
    <xf numFmtId="3" fontId="22" fillId="0" borderId="36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3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0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45" xfId="0" applyFill="1" applyBorder="1" applyAlignment="1">
      <alignment/>
    </xf>
    <xf numFmtId="0" fontId="22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3" fontId="22" fillId="0" borderId="46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0" fillId="0" borderId="51" xfId="46" applyFont="1" applyFill="1" applyBorder="1" applyAlignment="1">
      <alignment horizontal="center"/>
      <protection/>
    </xf>
    <xf numFmtId="0" fontId="0" fillId="0" borderId="52" xfId="46" applyFont="1" applyFill="1" applyBorder="1" applyAlignment="1">
      <alignment horizontal="center"/>
      <protection/>
    </xf>
    <xf numFmtId="0" fontId="20" fillId="0" borderId="53" xfId="46" applyFont="1" applyFill="1" applyBorder="1">
      <alignment/>
      <protection/>
    </xf>
    <xf numFmtId="0" fontId="0" fillId="0" borderId="53" xfId="46" applyFill="1" applyBorder="1">
      <alignment/>
      <protection/>
    </xf>
    <xf numFmtId="0" fontId="25" fillId="0" borderId="53" xfId="46" applyFont="1" applyFill="1" applyBorder="1" applyAlignment="1">
      <alignment horizontal="right"/>
      <protection/>
    </xf>
    <xf numFmtId="0" fontId="0" fillId="0" borderId="53" xfId="46" applyFill="1" applyBorder="1" applyAlignment="1">
      <alignment horizontal="left"/>
      <protection/>
    </xf>
    <xf numFmtId="0" fontId="0" fillId="0" borderId="54" xfId="46" applyFill="1" applyBorder="1">
      <alignment/>
      <protection/>
    </xf>
    <xf numFmtId="49" fontId="0" fillId="0" borderId="55" xfId="46" applyNumberFormat="1" applyFont="1" applyFill="1" applyBorder="1" applyAlignment="1">
      <alignment horizontal="center"/>
      <protection/>
    </xf>
    <xf numFmtId="0" fontId="0" fillId="0" borderId="56" xfId="46" applyFont="1" applyFill="1" applyBorder="1" applyAlignment="1">
      <alignment horizontal="center"/>
      <protection/>
    </xf>
    <xf numFmtId="0" fontId="20" fillId="0" borderId="57" xfId="46" applyFont="1" applyFill="1" applyBorder="1">
      <alignment/>
      <protection/>
    </xf>
    <xf numFmtId="0" fontId="0" fillId="0" borderId="57" xfId="46" applyFill="1" applyBorder="1">
      <alignment/>
      <protection/>
    </xf>
    <xf numFmtId="0" fontId="0" fillId="0" borderId="57" xfId="46" applyFill="1" applyBorder="1" applyAlignment="1">
      <alignment horizontal="center" shrinkToFit="1"/>
      <protection/>
    </xf>
    <xf numFmtId="0" fontId="0" fillId="0" borderId="58" xfId="46" applyFill="1" applyBorder="1" applyAlignment="1">
      <alignment horizontal="center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4" xfId="46" applyFont="1" applyFill="1" applyBorder="1" applyAlignment="1">
      <alignment horizontal="center"/>
      <protection/>
    </xf>
    <xf numFmtId="0" fontId="21" fillId="0" borderId="24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24" fillId="0" borderId="67" xfId="46" applyNumberFormat="1" applyFont="1" applyFill="1" applyBorder="1" applyAlignment="1">
      <alignment horizontal="left"/>
      <protection/>
    </xf>
    <xf numFmtId="0" fontId="24" fillId="0" borderId="67" xfId="46" applyFont="1" applyFill="1" applyBorder="1" applyAlignment="1">
      <alignment wrapText="1"/>
      <protection/>
    </xf>
    <xf numFmtId="49" fontId="24" fillId="0" borderId="67" xfId="46" applyNumberFormat="1" applyFont="1" applyFill="1" applyBorder="1" applyAlignment="1">
      <alignment horizontal="center" shrinkToFit="1"/>
      <protection/>
    </xf>
    <xf numFmtId="4" fontId="24" fillId="0" borderId="67" xfId="46" applyNumberFormat="1" applyFont="1" applyFill="1" applyBorder="1" applyAlignment="1">
      <alignment horizontal="right"/>
      <protection/>
    </xf>
    <xf numFmtId="4" fontId="24" fillId="0" borderId="67" xfId="46" applyNumberFormat="1" applyFont="1" applyFill="1" applyBorder="1">
      <alignment/>
      <protection/>
    </xf>
    <xf numFmtId="0" fontId="0" fillId="0" borderId="68" xfId="46" applyFill="1" applyBorder="1" applyAlignment="1">
      <alignment horizontal="center"/>
      <protection/>
    </xf>
    <xf numFmtId="49" fontId="20" fillId="0" borderId="68" xfId="46" applyNumberFormat="1" applyFont="1" applyFill="1" applyBorder="1" applyAlignment="1">
      <alignment horizontal="left"/>
      <protection/>
    </xf>
    <xf numFmtId="0" fontId="20" fillId="0" borderId="68" xfId="46" applyFont="1" applyFill="1" applyBorder="1">
      <alignment/>
      <protection/>
    </xf>
    <xf numFmtId="4" fontId="0" fillId="0" borderId="68" xfId="46" applyNumberFormat="1" applyFill="1" applyBorder="1" applyAlignment="1">
      <alignment horizontal="right"/>
      <protection/>
    </xf>
    <xf numFmtId="4" fontId="22" fillId="0" borderId="6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/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75" customHeight="1">
      <c r="A14" s="45"/>
      <c r="B14" s="46" t="s">
        <v>19</v>
      </c>
      <c r="C14" s="47">
        <f>Dodavka</f>
        <v>0</v>
      </c>
      <c r="D14" s="48" t="str">
        <f>Rekapitulace!A31</f>
        <v>Individuální mimostaveništní doprava</v>
      </c>
      <c r="E14" s="49"/>
      <c r="F14" s="50"/>
      <c r="G14" s="47">
        <f>Rekapitulace!I31</f>
        <v>0</v>
      </c>
    </row>
    <row r="15" spans="1:7" ht="15.75" customHeight="1">
      <c r="A15" s="45" t="s">
        <v>20</v>
      </c>
      <c r="B15" s="46" t="s">
        <v>21</v>
      </c>
      <c r="C15" s="47">
        <f>Mont</f>
        <v>0</v>
      </c>
      <c r="D15" s="26" t="str">
        <f>Rekapitulace!A32</f>
        <v>Kompletační činnost zhotovitele</v>
      </c>
      <c r="E15" s="51"/>
      <c r="F15" s="52"/>
      <c r="G15" s="47">
        <f>Rekapitulace!I32</f>
        <v>0</v>
      </c>
    </row>
    <row r="16" spans="1:7" ht="15.75" customHeight="1">
      <c r="A16" s="45" t="s">
        <v>22</v>
      </c>
      <c r="B16" s="46" t="s">
        <v>23</v>
      </c>
      <c r="C16" s="47">
        <f>HSV</f>
        <v>0</v>
      </c>
      <c r="D16" s="26" t="str">
        <f>Rekapitulace!A33</f>
        <v>Mimořádně ztížené dopravní podmínky</v>
      </c>
      <c r="E16" s="51"/>
      <c r="F16" s="52"/>
      <c r="G16" s="47">
        <f>Rekapitulace!I33</f>
        <v>0</v>
      </c>
    </row>
    <row r="17" spans="1:7" ht="15.75" customHeight="1">
      <c r="A17" s="53" t="s">
        <v>24</v>
      </c>
      <c r="B17" s="46" t="s">
        <v>25</v>
      </c>
      <c r="C17" s="47">
        <f>PSV</f>
        <v>0</v>
      </c>
      <c r="D17" s="26" t="str">
        <f>Rekapitulace!A34</f>
        <v>Provozní vlivy</v>
      </c>
      <c r="E17" s="51"/>
      <c r="F17" s="52"/>
      <c r="G17" s="47">
        <f>Rekapitulace!I34</f>
        <v>0</v>
      </c>
    </row>
    <row r="18" spans="1:7" ht="15.75" customHeight="1">
      <c r="A18" s="54" t="s">
        <v>26</v>
      </c>
      <c r="B18" s="46"/>
      <c r="C18" s="47">
        <f>SUM(C14:C17)</f>
        <v>0</v>
      </c>
      <c r="D18" s="55" t="str">
        <f>Rekapitulace!A35</f>
        <v>Práce na kulturních památkách</v>
      </c>
      <c r="E18" s="51"/>
      <c r="F18" s="52"/>
      <c r="G18" s="47">
        <f>Rekapitulace!I35</f>
        <v>0</v>
      </c>
    </row>
    <row r="19" spans="1:7" ht="15.75" customHeight="1">
      <c r="A19" s="54"/>
      <c r="B19" s="46"/>
      <c r="C19" s="47"/>
      <c r="D19" s="26" t="str">
        <f>Rekapitulace!A36</f>
        <v>Zařízení staveniště</v>
      </c>
      <c r="E19" s="51"/>
      <c r="F19" s="52"/>
      <c r="G19" s="47">
        <f>Rekapitulace!I36</f>
        <v>0</v>
      </c>
    </row>
    <row r="20" spans="1:7" ht="15.75" customHeight="1">
      <c r="A20" s="54" t="s">
        <v>27</v>
      </c>
      <c r="B20" s="46"/>
      <c r="C20" s="47">
        <f>HZS</f>
        <v>0</v>
      </c>
      <c r="D20" s="26" t="str">
        <f>Rekapitulace!A37</f>
        <v>Území se ztíženými výrobními podmínkami</v>
      </c>
      <c r="E20" s="51"/>
      <c r="F20" s="52"/>
      <c r="G20" s="47">
        <f>Rekapitulace!I37</f>
        <v>0</v>
      </c>
    </row>
    <row r="21" spans="1:7" ht="15.7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7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 ht="12.75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ROUND(SUM(F30:F33),0)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9"/>
  <sheetViews>
    <sheetView zoomScalePageLayoutView="0" workbookViewId="0" topLeftCell="A22">
      <selection activeCell="H38" sqref="H38:I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 Lesy hl.m.Prahy stř.Vodní toky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> SO-01 Novostavba garáže k.ú.Kyje,čpar.805/1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1</v>
      </c>
      <c r="B7" s="99" t="str">
        <f>Položky!C7</f>
        <v>Zemní práce</v>
      </c>
      <c r="C7" s="100"/>
      <c r="D7" s="101"/>
      <c r="E7" s="194">
        <f>Položky!BA12</f>
        <v>0</v>
      </c>
      <c r="F7" s="195">
        <f>Položky!BB12</f>
        <v>0</v>
      </c>
      <c r="G7" s="195">
        <f>Položky!BC12</f>
        <v>0</v>
      </c>
      <c r="H7" s="195">
        <f>Položky!BD12</f>
        <v>0</v>
      </c>
      <c r="I7" s="196">
        <f>Položky!BE12</f>
        <v>0</v>
      </c>
    </row>
    <row r="8" spans="1:9" s="11" customFormat="1" ht="12.75">
      <c r="A8" s="193" t="str">
        <f>Položky!B13</f>
        <v>2</v>
      </c>
      <c r="B8" s="99" t="str">
        <f>Položky!C13</f>
        <v>Základy,zvláštní zakládání</v>
      </c>
      <c r="C8" s="100"/>
      <c r="D8" s="101"/>
      <c r="E8" s="194">
        <f>Položky!BA19</f>
        <v>0</v>
      </c>
      <c r="F8" s="195">
        <f>Položky!BB19</f>
        <v>0</v>
      </c>
      <c r="G8" s="195">
        <f>Položky!BC19</f>
        <v>0</v>
      </c>
      <c r="H8" s="195">
        <f>Položky!BD19</f>
        <v>0</v>
      </c>
      <c r="I8" s="196">
        <f>Položky!BE19</f>
        <v>0</v>
      </c>
    </row>
    <row r="9" spans="1:9" s="11" customFormat="1" ht="12.75">
      <c r="A9" s="193" t="str">
        <f>Položky!B20</f>
        <v>3</v>
      </c>
      <c r="B9" s="99" t="str">
        <f>Položky!C20</f>
        <v>Svislé a kompletní konstrukce</v>
      </c>
      <c r="C9" s="100"/>
      <c r="D9" s="101"/>
      <c r="E9" s="194">
        <f>Položky!BA29</f>
        <v>0</v>
      </c>
      <c r="F9" s="195">
        <f>Položky!BB29</f>
        <v>0</v>
      </c>
      <c r="G9" s="195">
        <f>Položky!BC29</f>
        <v>0</v>
      </c>
      <c r="H9" s="195">
        <f>Položky!BD29</f>
        <v>0</v>
      </c>
      <c r="I9" s="196">
        <f>Položky!BE29</f>
        <v>0</v>
      </c>
    </row>
    <row r="10" spans="1:9" s="11" customFormat="1" ht="12.75">
      <c r="A10" s="193" t="str">
        <f>Položky!B30</f>
        <v>4</v>
      </c>
      <c r="B10" s="99" t="str">
        <f>Položky!C30</f>
        <v>Vodorovné konstrukce</v>
      </c>
      <c r="C10" s="100"/>
      <c r="D10" s="101"/>
      <c r="E10" s="194">
        <f>Položky!BA33</f>
        <v>0</v>
      </c>
      <c r="F10" s="195">
        <f>Položky!BB33</f>
        <v>0</v>
      </c>
      <c r="G10" s="195">
        <f>Položky!BC33</f>
        <v>0</v>
      </c>
      <c r="H10" s="195">
        <f>Položky!BD33</f>
        <v>0</v>
      </c>
      <c r="I10" s="196">
        <f>Položky!BE33</f>
        <v>0</v>
      </c>
    </row>
    <row r="11" spans="1:9" s="11" customFormat="1" ht="12.75">
      <c r="A11" s="193" t="str">
        <f>Položky!B34</f>
        <v>60</v>
      </c>
      <c r="B11" s="99" t="str">
        <f>Položky!C34</f>
        <v>Úpravy povrchů, omítky</v>
      </c>
      <c r="C11" s="100"/>
      <c r="D11" s="101"/>
      <c r="E11" s="194">
        <f>Položky!BA39</f>
        <v>0</v>
      </c>
      <c r="F11" s="195">
        <f>Položky!BB39</f>
        <v>0</v>
      </c>
      <c r="G11" s="195">
        <f>Položky!BC39</f>
        <v>0</v>
      </c>
      <c r="H11" s="195">
        <f>Položky!BD39</f>
        <v>0</v>
      </c>
      <c r="I11" s="196">
        <f>Položky!BE39</f>
        <v>0</v>
      </c>
    </row>
    <row r="12" spans="1:9" s="11" customFormat="1" ht="12.75">
      <c r="A12" s="193" t="str">
        <f>Položky!B40</f>
        <v>61</v>
      </c>
      <c r="B12" s="99" t="str">
        <f>Položky!C40</f>
        <v>Upravy povrchů vnitřní</v>
      </c>
      <c r="C12" s="100"/>
      <c r="D12" s="101"/>
      <c r="E12" s="194">
        <f>Položky!BA42</f>
        <v>0</v>
      </c>
      <c r="F12" s="195">
        <f>Položky!BB42</f>
        <v>0</v>
      </c>
      <c r="G12" s="195">
        <f>Položky!BC42</f>
        <v>0</v>
      </c>
      <c r="H12" s="195">
        <f>Položky!BD42</f>
        <v>0</v>
      </c>
      <c r="I12" s="196">
        <f>Položky!BE42</f>
        <v>0</v>
      </c>
    </row>
    <row r="13" spans="1:9" s="11" customFormat="1" ht="12.75">
      <c r="A13" s="193" t="str">
        <f>Položky!B43</f>
        <v>63</v>
      </c>
      <c r="B13" s="99" t="str">
        <f>Položky!C43</f>
        <v>Podlahy a podlahové konstrukce</v>
      </c>
      <c r="C13" s="100"/>
      <c r="D13" s="101"/>
      <c r="E13" s="194">
        <f>Položky!BA49</f>
        <v>0</v>
      </c>
      <c r="F13" s="195">
        <f>Položky!BB49</f>
        <v>0</v>
      </c>
      <c r="G13" s="195">
        <f>Položky!BC49</f>
        <v>0</v>
      </c>
      <c r="H13" s="195">
        <f>Položky!BD49</f>
        <v>0</v>
      </c>
      <c r="I13" s="196">
        <f>Položky!BE49</f>
        <v>0</v>
      </c>
    </row>
    <row r="14" spans="1:9" s="11" customFormat="1" ht="12.75">
      <c r="A14" s="193" t="str">
        <f>Položky!B50</f>
        <v>8</v>
      </c>
      <c r="B14" s="99" t="str">
        <f>Položky!C50</f>
        <v>Trubní vedení</v>
      </c>
      <c r="C14" s="100"/>
      <c r="D14" s="101"/>
      <c r="E14" s="194">
        <f>Položky!BA55</f>
        <v>0</v>
      </c>
      <c r="F14" s="195">
        <f>Položky!BB55</f>
        <v>0</v>
      </c>
      <c r="G14" s="195">
        <f>Položky!BC55</f>
        <v>0</v>
      </c>
      <c r="H14" s="195">
        <f>Položky!BD55</f>
        <v>0</v>
      </c>
      <c r="I14" s="196">
        <f>Položky!BE55</f>
        <v>0</v>
      </c>
    </row>
    <row r="15" spans="1:9" s="11" customFormat="1" ht="12.75">
      <c r="A15" s="193" t="str">
        <f>Položky!B56</f>
        <v>94</v>
      </c>
      <c r="B15" s="99" t="str">
        <f>Položky!C56</f>
        <v>Lešení a stavební výtahy</v>
      </c>
      <c r="C15" s="100"/>
      <c r="D15" s="101"/>
      <c r="E15" s="194">
        <f>Položky!BA59</f>
        <v>0</v>
      </c>
      <c r="F15" s="195">
        <f>Položky!BB59</f>
        <v>0</v>
      </c>
      <c r="G15" s="195">
        <f>Položky!BC59</f>
        <v>0</v>
      </c>
      <c r="H15" s="195">
        <f>Položky!BD59</f>
        <v>0</v>
      </c>
      <c r="I15" s="196">
        <f>Položky!BE59</f>
        <v>0</v>
      </c>
    </row>
    <row r="16" spans="1:9" s="11" customFormat="1" ht="12.75">
      <c r="A16" s="193" t="str">
        <f>Položky!B60</f>
        <v>96</v>
      </c>
      <c r="B16" s="99" t="str">
        <f>Položky!C60</f>
        <v>Bourání konstrukcí</v>
      </c>
      <c r="C16" s="100"/>
      <c r="D16" s="101"/>
      <c r="E16" s="194">
        <f>Položky!BA67</f>
        <v>0</v>
      </c>
      <c r="F16" s="195">
        <f>Položky!BB67</f>
        <v>0</v>
      </c>
      <c r="G16" s="195">
        <f>Položky!BC67</f>
        <v>0</v>
      </c>
      <c r="H16" s="195">
        <f>Položky!BD67</f>
        <v>0</v>
      </c>
      <c r="I16" s="196">
        <f>Položky!BE67</f>
        <v>0</v>
      </c>
    </row>
    <row r="17" spans="1:9" s="11" customFormat="1" ht="12.75">
      <c r="A17" s="193" t="str">
        <f>Položky!B68</f>
        <v>99</v>
      </c>
      <c r="B17" s="99" t="str">
        <f>Položky!C68</f>
        <v>Staveništní přesun hmot</v>
      </c>
      <c r="C17" s="100"/>
      <c r="D17" s="101"/>
      <c r="E17" s="194">
        <f>Položky!BA70</f>
        <v>0</v>
      </c>
      <c r="F17" s="195">
        <f>Položky!BB70</f>
        <v>0</v>
      </c>
      <c r="G17" s="195">
        <f>Položky!BC70</f>
        <v>0</v>
      </c>
      <c r="H17" s="195">
        <f>Položky!BD70</f>
        <v>0</v>
      </c>
      <c r="I17" s="196">
        <f>Položky!BE70</f>
        <v>0</v>
      </c>
    </row>
    <row r="18" spans="1:9" s="11" customFormat="1" ht="12.75">
      <c r="A18" s="193" t="str">
        <f>Položky!B71</f>
        <v>711</v>
      </c>
      <c r="B18" s="99" t="str">
        <f>Položky!C71</f>
        <v>Izolace proti vodě</v>
      </c>
      <c r="C18" s="100"/>
      <c r="D18" s="101"/>
      <c r="E18" s="194">
        <f>Položky!BA76</f>
        <v>0</v>
      </c>
      <c r="F18" s="195">
        <f>Položky!BB76</f>
        <v>0</v>
      </c>
      <c r="G18" s="195">
        <f>Položky!BC76</f>
        <v>0</v>
      </c>
      <c r="H18" s="195">
        <f>Položky!BD76</f>
        <v>0</v>
      </c>
      <c r="I18" s="196">
        <f>Položky!BE76</f>
        <v>0</v>
      </c>
    </row>
    <row r="19" spans="1:9" s="11" customFormat="1" ht="12.75">
      <c r="A19" s="193" t="str">
        <f>Položky!B77</f>
        <v>762</v>
      </c>
      <c r="B19" s="99" t="str">
        <f>Položky!C77</f>
        <v>Konstrukce tesařské</v>
      </c>
      <c r="C19" s="100"/>
      <c r="D19" s="101"/>
      <c r="E19" s="194">
        <f>Položky!BA86</f>
        <v>0</v>
      </c>
      <c r="F19" s="195">
        <f>Položky!BB86</f>
        <v>0</v>
      </c>
      <c r="G19" s="195">
        <f>Položky!BC86</f>
        <v>0</v>
      </c>
      <c r="H19" s="195">
        <f>Položky!BD86</f>
        <v>0</v>
      </c>
      <c r="I19" s="196">
        <f>Položky!BE86</f>
        <v>0</v>
      </c>
    </row>
    <row r="20" spans="1:9" s="11" customFormat="1" ht="12.75">
      <c r="A20" s="193" t="str">
        <f>Položky!B87</f>
        <v>764</v>
      </c>
      <c r="B20" s="99" t="str">
        <f>Položky!C87</f>
        <v>Konstrukce klempířské</v>
      </c>
      <c r="C20" s="100"/>
      <c r="D20" s="101"/>
      <c r="E20" s="194">
        <f>Položky!BA95</f>
        <v>0</v>
      </c>
      <c r="F20" s="195">
        <f>Položky!BB95</f>
        <v>0</v>
      </c>
      <c r="G20" s="195">
        <f>Položky!BC95</f>
        <v>0</v>
      </c>
      <c r="H20" s="195">
        <f>Položky!BD95</f>
        <v>0</v>
      </c>
      <c r="I20" s="196">
        <f>Položky!BE95</f>
        <v>0</v>
      </c>
    </row>
    <row r="21" spans="1:9" s="11" customFormat="1" ht="12.75">
      <c r="A21" s="193" t="str">
        <f>Položky!B96</f>
        <v>766</v>
      </c>
      <c r="B21" s="99" t="str">
        <f>Položky!C96</f>
        <v>Konstrukce truhlářské</v>
      </c>
      <c r="C21" s="100"/>
      <c r="D21" s="101"/>
      <c r="E21" s="194">
        <f>Položky!BA100</f>
        <v>0</v>
      </c>
      <c r="F21" s="195">
        <f>Položky!BB100</f>
        <v>0</v>
      </c>
      <c r="G21" s="195">
        <f>Položky!BC100</f>
        <v>0</v>
      </c>
      <c r="H21" s="195">
        <f>Položky!BD100</f>
        <v>0</v>
      </c>
      <c r="I21" s="196">
        <f>Položky!BE100</f>
        <v>0</v>
      </c>
    </row>
    <row r="22" spans="1:9" s="11" customFormat="1" ht="12.75">
      <c r="A22" s="193" t="str">
        <f>Položky!B101</f>
        <v>767</v>
      </c>
      <c r="B22" s="99" t="str">
        <f>Položky!C101</f>
        <v>Konstrukce zámečnické</v>
      </c>
      <c r="C22" s="100"/>
      <c r="D22" s="101"/>
      <c r="E22" s="194">
        <f>Položky!BA105</f>
        <v>0</v>
      </c>
      <c r="F22" s="195">
        <f>Položky!BB105</f>
        <v>0</v>
      </c>
      <c r="G22" s="195">
        <f>Položky!BC105</f>
        <v>0</v>
      </c>
      <c r="H22" s="195">
        <f>Položky!BD105</f>
        <v>0</v>
      </c>
      <c r="I22" s="196">
        <f>Položky!BE105</f>
        <v>0</v>
      </c>
    </row>
    <row r="23" spans="1:9" s="11" customFormat="1" ht="12.75">
      <c r="A23" s="193" t="str">
        <f>Položky!B106</f>
        <v>769</v>
      </c>
      <c r="B23" s="99" t="str">
        <f>Položky!C106</f>
        <v>Otvorove prvky z plastu</v>
      </c>
      <c r="C23" s="100"/>
      <c r="D23" s="101"/>
      <c r="E23" s="194">
        <f>Položky!BA109</f>
        <v>0</v>
      </c>
      <c r="F23" s="195">
        <f>Položky!BB109</f>
        <v>0</v>
      </c>
      <c r="G23" s="195">
        <f>Položky!BC109</f>
        <v>0</v>
      </c>
      <c r="H23" s="195">
        <f>Položky!BD109</f>
        <v>0</v>
      </c>
      <c r="I23" s="196">
        <f>Položky!BE109</f>
        <v>0</v>
      </c>
    </row>
    <row r="24" spans="1:9" s="11" customFormat="1" ht="12.75">
      <c r="A24" s="193" t="str">
        <f>Položky!B110</f>
        <v>784</v>
      </c>
      <c r="B24" s="99" t="str">
        <f>Položky!C110</f>
        <v>Malby</v>
      </c>
      <c r="C24" s="100"/>
      <c r="D24" s="101"/>
      <c r="E24" s="194">
        <f>Položky!BA113</f>
        <v>0</v>
      </c>
      <c r="F24" s="195">
        <f>Položky!BB113</f>
        <v>0</v>
      </c>
      <c r="G24" s="195">
        <f>Položky!BC113</f>
        <v>0</v>
      </c>
      <c r="H24" s="195">
        <f>Položky!BD113</f>
        <v>0</v>
      </c>
      <c r="I24" s="196">
        <f>Položky!BE113</f>
        <v>0</v>
      </c>
    </row>
    <row r="25" spans="1:9" s="11" customFormat="1" ht="13.5" thickBot="1">
      <c r="A25" s="193" t="str">
        <f>Položky!B114</f>
        <v>M21</v>
      </c>
      <c r="B25" s="99" t="str">
        <f>Položky!C114</f>
        <v>Elektromontáže</v>
      </c>
      <c r="C25" s="100"/>
      <c r="D25" s="101"/>
      <c r="E25" s="194">
        <f>Položky!BA116</f>
        <v>0</v>
      </c>
      <c r="F25" s="195">
        <f>Položky!BB116</f>
        <v>0</v>
      </c>
      <c r="G25" s="195">
        <f>Položky!BC116</f>
        <v>0</v>
      </c>
      <c r="H25" s="195">
        <f>Položky!BD116</f>
        <v>0</v>
      </c>
      <c r="I25" s="196">
        <f>Položky!BE116</f>
        <v>0</v>
      </c>
    </row>
    <row r="26" spans="1:9" s="107" customFormat="1" ht="13.5" thickBot="1">
      <c r="A26" s="102"/>
      <c r="B26" s="94" t="s">
        <v>50</v>
      </c>
      <c r="C26" s="94"/>
      <c r="D26" s="103"/>
      <c r="E26" s="104">
        <f>SUM(E7:E25)</f>
        <v>0</v>
      </c>
      <c r="F26" s="105">
        <f>SUM(F7:F25)</f>
        <v>0</v>
      </c>
      <c r="G26" s="105">
        <f>SUM(G7:G25)</f>
        <v>0</v>
      </c>
      <c r="H26" s="105">
        <f>SUM(H7:H25)</f>
        <v>0</v>
      </c>
      <c r="I26" s="106">
        <f>SUM(I7:I25)</f>
        <v>0</v>
      </c>
    </row>
    <row r="27" spans="1:9" ht="12.75">
      <c r="A27" s="100"/>
      <c r="B27" s="100"/>
      <c r="C27" s="100"/>
      <c r="D27" s="100"/>
      <c r="E27" s="100"/>
      <c r="F27" s="100"/>
      <c r="G27" s="100"/>
      <c r="H27" s="100"/>
      <c r="I27" s="100"/>
    </row>
    <row r="28" spans="1:57" ht="19.5" customHeight="1">
      <c r="A28" s="108" t="s">
        <v>51</v>
      </c>
      <c r="B28" s="108"/>
      <c r="C28" s="108"/>
      <c r="D28" s="108"/>
      <c r="E28" s="108"/>
      <c r="F28" s="108"/>
      <c r="G28" s="109"/>
      <c r="H28" s="108"/>
      <c r="I28" s="108"/>
      <c r="BA28" s="32"/>
      <c r="BB28" s="32"/>
      <c r="BC28" s="32"/>
      <c r="BD28" s="32"/>
      <c r="BE28" s="32"/>
    </row>
    <row r="29" spans="1:9" ht="13.5" thickBot="1">
      <c r="A29" s="110"/>
      <c r="B29" s="110"/>
      <c r="C29" s="110"/>
      <c r="D29" s="110"/>
      <c r="E29" s="110"/>
      <c r="F29" s="110"/>
      <c r="G29" s="110"/>
      <c r="H29" s="110"/>
      <c r="I29" s="110"/>
    </row>
    <row r="30" spans="1:9" ht="12.75">
      <c r="A30" s="111" t="s">
        <v>52</v>
      </c>
      <c r="B30" s="112"/>
      <c r="C30" s="112"/>
      <c r="D30" s="113"/>
      <c r="E30" s="114" t="s">
        <v>53</v>
      </c>
      <c r="F30" s="115" t="s">
        <v>54</v>
      </c>
      <c r="G30" s="116" t="s">
        <v>55</v>
      </c>
      <c r="H30" s="117"/>
      <c r="I30" s="118" t="s">
        <v>53</v>
      </c>
    </row>
    <row r="31" spans="1:53" ht="12.75">
      <c r="A31" s="119" t="s">
        <v>255</v>
      </c>
      <c r="B31" s="120"/>
      <c r="C31" s="120"/>
      <c r="D31" s="121"/>
      <c r="E31" s="122"/>
      <c r="F31" s="123">
        <v>0</v>
      </c>
      <c r="G31" s="124">
        <f>CHOOSE(BA31+1,HSV+PSV,HSV+PSV+Mont,HSV+PSV+Dodavka+Mont,HSV,PSV,Mont,Dodavka,Mont+Dodavka,0)</f>
        <v>0</v>
      </c>
      <c r="H31" s="125"/>
      <c r="I31" s="126">
        <f>E31+F31*G31/100</f>
        <v>0</v>
      </c>
      <c r="BA31">
        <v>0</v>
      </c>
    </row>
    <row r="32" spans="1:53" ht="12.75">
      <c r="A32" s="119" t="s">
        <v>256</v>
      </c>
      <c r="B32" s="120"/>
      <c r="C32" s="120"/>
      <c r="D32" s="121"/>
      <c r="E32" s="122"/>
      <c r="F32" s="123">
        <v>0</v>
      </c>
      <c r="G32" s="124">
        <f>CHOOSE(BA32+1,HSV+PSV,HSV+PSV+Mont,HSV+PSV+Dodavka+Mont,HSV,PSV,Mont,Dodavka,Mont+Dodavka,0)</f>
        <v>0</v>
      </c>
      <c r="H32" s="125"/>
      <c r="I32" s="126">
        <f>E32+F32*G32/100</f>
        <v>0</v>
      </c>
      <c r="BA32">
        <v>0</v>
      </c>
    </row>
    <row r="33" spans="1:53" ht="12.75">
      <c r="A33" s="119" t="s">
        <v>257</v>
      </c>
      <c r="B33" s="120"/>
      <c r="C33" s="120"/>
      <c r="D33" s="121"/>
      <c r="E33" s="122"/>
      <c r="F33" s="123">
        <v>0</v>
      </c>
      <c r="G33" s="124">
        <f>CHOOSE(BA33+1,HSV+PSV,HSV+PSV+Mont,HSV+PSV+Dodavka+Mont,HSV,PSV,Mont,Dodavka,Mont+Dodavka,0)</f>
        <v>0</v>
      </c>
      <c r="H33" s="125"/>
      <c r="I33" s="126">
        <f>E33+F33*G33/100</f>
        <v>0</v>
      </c>
      <c r="BA33">
        <v>0</v>
      </c>
    </row>
    <row r="34" spans="1:53" ht="12.75">
      <c r="A34" s="119" t="s">
        <v>258</v>
      </c>
      <c r="B34" s="120"/>
      <c r="C34" s="120"/>
      <c r="D34" s="121"/>
      <c r="E34" s="122"/>
      <c r="F34" s="123">
        <v>0</v>
      </c>
      <c r="G34" s="124">
        <f>CHOOSE(BA34+1,HSV+PSV,HSV+PSV+Mont,HSV+PSV+Dodavka+Mont,HSV,PSV,Mont,Dodavka,Mont+Dodavka,0)</f>
        <v>0</v>
      </c>
      <c r="H34" s="125"/>
      <c r="I34" s="126">
        <f>E34+F34*G34/100</f>
        <v>0</v>
      </c>
      <c r="BA34">
        <v>0</v>
      </c>
    </row>
    <row r="35" spans="1:53" ht="12.75">
      <c r="A35" s="119" t="s">
        <v>259</v>
      </c>
      <c r="B35" s="120"/>
      <c r="C35" s="120"/>
      <c r="D35" s="121"/>
      <c r="E35" s="122"/>
      <c r="F35" s="123">
        <v>0</v>
      </c>
      <c r="G35" s="124">
        <f>CHOOSE(BA35+1,HSV+PSV,HSV+PSV+Mont,HSV+PSV+Dodavka+Mont,HSV,PSV,Mont,Dodavka,Mont+Dodavka,0)</f>
        <v>0</v>
      </c>
      <c r="H35" s="125"/>
      <c r="I35" s="126">
        <f>E35+F35*G35/100</f>
        <v>0</v>
      </c>
      <c r="BA35">
        <v>0</v>
      </c>
    </row>
    <row r="36" spans="1:53" ht="12.75">
      <c r="A36" s="119" t="s">
        <v>260</v>
      </c>
      <c r="B36" s="120"/>
      <c r="C36" s="120"/>
      <c r="D36" s="121"/>
      <c r="E36" s="122"/>
      <c r="F36" s="123">
        <v>0</v>
      </c>
      <c r="G36" s="124">
        <f>CHOOSE(BA36+1,HSV+PSV,HSV+PSV+Mont,HSV+PSV+Dodavka+Mont,HSV,PSV,Mont,Dodavka,Mont+Dodavka,0)</f>
        <v>0</v>
      </c>
      <c r="H36" s="125"/>
      <c r="I36" s="126">
        <f>E36+F36*G36/100</f>
        <v>0</v>
      </c>
      <c r="BA36">
        <v>0</v>
      </c>
    </row>
    <row r="37" spans="1:53" ht="12.75">
      <c r="A37" s="119" t="s">
        <v>261</v>
      </c>
      <c r="B37" s="120"/>
      <c r="C37" s="120"/>
      <c r="D37" s="121"/>
      <c r="E37" s="122"/>
      <c r="F37" s="123">
        <v>0</v>
      </c>
      <c r="G37" s="124">
        <f>CHOOSE(BA37+1,HSV+PSV,HSV+PSV+Mont,HSV+PSV+Dodavka+Mont,HSV,PSV,Mont,Dodavka,Mont+Dodavka,0)</f>
        <v>0</v>
      </c>
      <c r="H37" s="125"/>
      <c r="I37" s="126">
        <f>E37+F37*G37/100</f>
        <v>0</v>
      </c>
      <c r="BA37">
        <v>0</v>
      </c>
    </row>
    <row r="38" spans="1:9" ht="13.5" thickBot="1">
      <c r="A38" s="127"/>
      <c r="B38" s="128" t="s">
        <v>56</v>
      </c>
      <c r="C38" s="129"/>
      <c r="D38" s="130"/>
      <c r="E38" s="131"/>
      <c r="F38" s="132"/>
      <c r="G38" s="132"/>
      <c r="H38" s="133">
        <f>SUM(I31:I37)</f>
        <v>0</v>
      </c>
      <c r="I38" s="134"/>
    </row>
    <row r="39" spans="1:9" ht="12.75">
      <c r="A39" s="110"/>
      <c r="B39" s="110"/>
      <c r="C39" s="110"/>
      <c r="D39" s="110"/>
      <c r="E39" s="110"/>
      <c r="F39" s="110"/>
      <c r="G39" s="110"/>
      <c r="H39" s="110"/>
      <c r="I39" s="110"/>
    </row>
    <row r="40" spans="2:9" ht="12.75">
      <c r="B40" s="107"/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  <row r="69" spans="6:9" ht="12.75">
      <c r="F69" s="135"/>
      <c r="G69" s="136"/>
      <c r="H69" s="136"/>
      <c r="I69" s="137"/>
    </row>
    <row r="70" spans="6:9" ht="12.75">
      <c r="F70" s="135"/>
      <c r="G70" s="136"/>
      <c r="H70" s="136"/>
      <c r="I70" s="137"/>
    </row>
    <row r="71" spans="6:9" ht="12.75">
      <c r="F71" s="135"/>
      <c r="G71" s="136"/>
      <c r="H71" s="136"/>
      <c r="I71" s="137"/>
    </row>
    <row r="72" spans="6:9" ht="12.75">
      <c r="F72" s="135"/>
      <c r="G72" s="136"/>
      <c r="H72" s="136"/>
      <c r="I72" s="137"/>
    </row>
    <row r="73" spans="6:9" ht="12.75">
      <c r="F73" s="135"/>
      <c r="G73" s="136"/>
      <c r="H73" s="136"/>
      <c r="I73" s="137"/>
    </row>
    <row r="74" spans="6:9" ht="12.75">
      <c r="F74" s="135"/>
      <c r="G74" s="136"/>
      <c r="H74" s="136"/>
      <c r="I74" s="137"/>
    </row>
    <row r="75" spans="6:9" ht="12.75">
      <c r="F75" s="135"/>
      <c r="G75" s="136"/>
      <c r="H75" s="136"/>
      <c r="I75" s="137"/>
    </row>
    <row r="76" spans="6:9" ht="12.75">
      <c r="F76" s="135"/>
      <c r="G76" s="136"/>
      <c r="H76" s="136"/>
      <c r="I76" s="137"/>
    </row>
    <row r="77" spans="6:9" ht="12.75">
      <c r="F77" s="135"/>
      <c r="G77" s="136"/>
      <c r="H77" s="136"/>
      <c r="I77" s="137"/>
    </row>
    <row r="78" spans="6:9" ht="12.75">
      <c r="F78" s="135"/>
      <c r="G78" s="136"/>
      <c r="H78" s="136"/>
      <c r="I78" s="137"/>
    </row>
    <row r="79" spans="6:9" ht="12.75">
      <c r="F79" s="135"/>
      <c r="G79" s="136"/>
      <c r="H79" s="136"/>
      <c r="I79" s="137"/>
    </row>
    <row r="80" spans="6:9" ht="12.75">
      <c r="F80" s="135"/>
      <c r="G80" s="136"/>
      <c r="H80" s="136"/>
      <c r="I80" s="137"/>
    </row>
    <row r="81" spans="6:9" ht="12.75">
      <c r="F81" s="135"/>
      <c r="G81" s="136"/>
      <c r="H81" s="136"/>
      <c r="I81" s="137"/>
    </row>
    <row r="82" spans="6:9" ht="12.75">
      <c r="F82" s="135"/>
      <c r="G82" s="136"/>
      <c r="H82" s="136"/>
      <c r="I82" s="137"/>
    </row>
    <row r="83" spans="6:9" ht="12.75">
      <c r="F83" s="135"/>
      <c r="G83" s="136"/>
      <c r="H83" s="136"/>
      <c r="I83" s="137"/>
    </row>
    <row r="84" spans="6:9" ht="12.75">
      <c r="F84" s="135"/>
      <c r="G84" s="136"/>
      <c r="H84" s="136"/>
      <c r="I84" s="137"/>
    </row>
    <row r="85" spans="6:9" ht="12.75">
      <c r="F85" s="135"/>
      <c r="G85" s="136"/>
      <c r="H85" s="136"/>
      <c r="I85" s="137"/>
    </row>
    <row r="86" spans="6:9" ht="12.75">
      <c r="F86" s="135"/>
      <c r="G86" s="136"/>
      <c r="H86" s="136"/>
      <c r="I86" s="137"/>
    </row>
    <row r="87" spans="6:9" ht="12.75">
      <c r="F87" s="135"/>
      <c r="G87" s="136"/>
      <c r="H87" s="136"/>
      <c r="I87" s="137"/>
    </row>
    <row r="88" spans="6:9" ht="12.75">
      <c r="F88" s="135"/>
      <c r="G88" s="136"/>
      <c r="H88" s="136"/>
      <c r="I88" s="137"/>
    </row>
    <row r="89" spans="6:9" ht="12.75">
      <c r="F89" s="135"/>
      <c r="G89" s="136"/>
      <c r="H89" s="136"/>
      <c r="I89" s="137"/>
    </row>
  </sheetData>
  <sheetProtection/>
  <mergeCells count="4">
    <mergeCell ref="A1:B1"/>
    <mergeCell ref="A2:B2"/>
    <mergeCell ref="G2:I2"/>
    <mergeCell ref="H38:I3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89"/>
  <sheetViews>
    <sheetView showGridLines="0" showZeros="0" tabSelected="1" zoomScalePageLayoutView="0" workbookViewId="0" topLeftCell="A1">
      <selection activeCell="A116" sqref="A116:IV118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> Lesy hl.m.Prahy stř.Vodní toky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> SO-01 Novostavba garáže k.ú.Kyje,čpar.805/1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66</v>
      </c>
      <c r="C7" s="167" t="s">
        <v>67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73">
        <v>1</v>
      </c>
      <c r="B8" s="174" t="s">
        <v>71</v>
      </c>
      <c r="C8" s="175" t="s">
        <v>72</v>
      </c>
      <c r="D8" s="176" t="s">
        <v>73</v>
      </c>
      <c r="E8" s="177">
        <v>18.1631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</v>
      </c>
    </row>
    <row r="9" spans="1:104" ht="12.75">
      <c r="A9" s="173">
        <v>2</v>
      </c>
      <c r="B9" s="174" t="s">
        <v>74</v>
      </c>
      <c r="C9" s="175" t="s">
        <v>75</v>
      </c>
      <c r="D9" s="176" t="s">
        <v>73</v>
      </c>
      <c r="E9" s="177">
        <v>18.1631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 ht="12.75">
      <c r="A10" s="173">
        <v>3</v>
      </c>
      <c r="B10" s="174" t="s">
        <v>76</v>
      </c>
      <c r="C10" s="175" t="s">
        <v>77</v>
      </c>
      <c r="D10" s="176" t="s">
        <v>73</v>
      </c>
      <c r="E10" s="177">
        <v>18.1631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</v>
      </c>
    </row>
    <row r="11" spans="1:104" ht="12.75">
      <c r="A11" s="173">
        <v>4</v>
      </c>
      <c r="B11" s="174" t="s">
        <v>78</v>
      </c>
      <c r="C11" s="175" t="s">
        <v>79</v>
      </c>
      <c r="D11" s="176" t="s">
        <v>73</v>
      </c>
      <c r="E11" s="177">
        <v>18.1632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</v>
      </c>
    </row>
    <row r="12" spans="1:57" ht="12.75">
      <c r="A12" s="179"/>
      <c r="B12" s="180" t="s">
        <v>68</v>
      </c>
      <c r="C12" s="181" t="str">
        <f>CONCATENATE(B7," ",C7)</f>
        <v>1 Zemní práce</v>
      </c>
      <c r="D12" s="179"/>
      <c r="E12" s="182"/>
      <c r="F12" s="182"/>
      <c r="G12" s="183">
        <f>SUM(G7:G11)</f>
        <v>0</v>
      </c>
      <c r="O12" s="172">
        <v>4</v>
      </c>
      <c r="BA12" s="184">
        <f>SUM(BA7:BA11)</f>
        <v>0</v>
      </c>
      <c r="BB12" s="184">
        <f>SUM(BB7:BB11)</f>
        <v>0</v>
      </c>
      <c r="BC12" s="184">
        <f>SUM(BC7:BC11)</f>
        <v>0</v>
      </c>
      <c r="BD12" s="184">
        <f>SUM(BD7:BD11)</f>
        <v>0</v>
      </c>
      <c r="BE12" s="184">
        <f>SUM(BE7:BE11)</f>
        <v>0</v>
      </c>
    </row>
    <row r="13" spans="1:15" ht="12.75">
      <c r="A13" s="165" t="s">
        <v>65</v>
      </c>
      <c r="B13" s="166" t="s">
        <v>80</v>
      </c>
      <c r="C13" s="167" t="s">
        <v>81</v>
      </c>
      <c r="D13" s="168"/>
      <c r="E13" s="169"/>
      <c r="F13" s="169"/>
      <c r="G13" s="170"/>
      <c r="H13" s="171"/>
      <c r="I13" s="171"/>
      <c r="O13" s="172">
        <v>1</v>
      </c>
    </row>
    <row r="14" spans="1:104" ht="12.75">
      <c r="A14" s="173">
        <v>5</v>
      </c>
      <c r="B14" s="174" t="s">
        <v>82</v>
      </c>
      <c r="C14" s="175" t="s">
        <v>83</v>
      </c>
      <c r="D14" s="176" t="s">
        <v>73</v>
      </c>
      <c r="E14" s="177">
        <v>14.7034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5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2.525</v>
      </c>
    </row>
    <row r="15" spans="1:104" ht="22.5">
      <c r="A15" s="173">
        <v>6</v>
      </c>
      <c r="B15" s="174" t="s">
        <v>84</v>
      </c>
      <c r="C15" s="175" t="s">
        <v>85</v>
      </c>
      <c r="D15" s="176" t="s">
        <v>86</v>
      </c>
      <c r="E15" s="177">
        <v>78.3912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0</v>
      </c>
      <c r="AC15" s="139">
        <v>6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0.6543</v>
      </c>
    </row>
    <row r="16" spans="1:104" ht="22.5">
      <c r="A16" s="173">
        <v>7</v>
      </c>
      <c r="B16" s="174" t="s">
        <v>87</v>
      </c>
      <c r="C16" s="175" t="s">
        <v>88</v>
      </c>
      <c r="D16" s="176" t="s">
        <v>89</v>
      </c>
      <c r="E16" s="177">
        <v>0.4177</v>
      </c>
      <c r="F16" s="177">
        <v>0</v>
      </c>
      <c r="G16" s="178">
        <f>E16*F16</f>
        <v>0</v>
      </c>
      <c r="O16" s="172">
        <v>2</v>
      </c>
      <c r="AA16" s="139">
        <v>12</v>
      </c>
      <c r="AB16" s="139">
        <v>0</v>
      </c>
      <c r="AC16" s="139">
        <v>7</v>
      </c>
      <c r="AZ16" s="139">
        <v>1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Z16" s="139">
        <v>1.05702</v>
      </c>
    </row>
    <row r="17" spans="1:104" ht="22.5">
      <c r="A17" s="173">
        <v>8</v>
      </c>
      <c r="B17" s="174" t="s">
        <v>90</v>
      </c>
      <c r="C17" s="175" t="s">
        <v>91</v>
      </c>
      <c r="D17" s="176" t="s">
        <v>92</v>
      </c>
      <c r="E17" s="177">
        <v>13</v>
      </c>
      <c r="F17" s="177">
        <v>0</v>
      </c>
      <c r="G17" s="178">
        <f>E17*F17</f>
        <v>0</v>
      </c>
      <c r="O17" s="172">
        <v>2</v>
      </c>
      <c r="AA17" s="139">
        <v>12</v>
      </c>
      <c r="AB17" s="139">
        <v>0</v>
      </c>
      <c r="AC17" s="139">
        <v>8</v>
      </c>
      <c r="AZ17" s="139">
        <v>1</v>
      </c>
      <c r="BA17" s="139">
        <f>IF(AZ17=1,G17,0)</f>
        <v>0</v>
      </c>
      <c r="BB17" s="139">
        <f>IF(AZ17=2,G17,0)</f>
        <v>0</v>
      </c>
      <c r="BC17" s="139">
        <f>IF(AZ17=3,G17,0)</f>
        <v>0</v>
      </c>
      <c r="BD17" s="139">
        <f>IF(AZ17=4,G17,0)</f>
        <v>0</v>
      </c>
      <c r="BE17" s="139">
        <f>IF(AZ17=5,G17,0)</f>
        <v>0</v>
      </c>
      <c r="CZ17" s="139">
        <v>0.43051</v>
      </c>
    </row>
    <row r="18" spans="1:104" ht="12.75">
      <c r="A18" s="173">
        <v>9</v>
      </c>
      <c r="B18" s="174" t="s">
        <v>93</v>
      </c>
      <c r="C18" s="175" t="s">
        <v>94</v>
      </c>
      <c r="D18" s="176" t="s">
        <v>95</v>
      </c>
      <c r="E18" s="177">
        <v>1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0</v>
      </c>
      <c r="AC18" s="139">
        <v>9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0.05853</v>
      </c>
    </row>
    <row r="19" spans="1:57" ht="12.75">
      <c r="A19" s="179"/>
      <c r="B19" s="180" t="s">
        <v>68</v>
      </c>
      <c r="C19" s="181" t="str">
        <f>CONCATENATE(B13," ",C13)</f>
        <v>2 Základy,zvláštní zakládání</v>
      </c>
      <c r="D19" s="179"/>
      <c r="E19" s="182"/>
      <c r="F19" s="182"/>
      <c r="G19" s="183">
        <f>SUM(G13:G18)</f>
        <v>0</v>
      </c>
      <c r="O19" s="172">
        <v>4</v>
      </c>
      <c r="BA19" s="184">
        <f>SUM(BA13:BA18)</f>
        <v>0</v>
      </c>
      <c r="BB19" s="184">
        <f>SUM(BB13:BB18)</f>
        <v>0</v>
      </c>
      <c r="BC19" s="184">
        <f>SUM(BC13:BC18)</f>
        <v>0</v>
      </c>
      <c r="BD19" s="184">
        <f>SUM(BD13:BD18)</f>
        <v>0</v>
      </c>
      <c r="BE19" s="184">
        <f>SUM(BE13:BE18)</f>
        <v>0</v>
      </c>
    </row>
    <row r="20" spans="1:15" ht="12.75">
      <c r="A20" s="165" t="s">
        <v>65</v>
      </c>
      <c r="B20" s="166" t="s">
        <v>96</v>
      </c>
      <c r="C20" s="167" t="s">
        <v>97</v>
      </c>
      <c r="D20" s="168"/>
      <c r="E20" s="169"/>
      <c r="F20" s="169"/>
      <c r="G20" s="170"/>
      <c r="H20" s="171"/>
      <c r="I20" s="171"/>
      <c r="O20" s="172">
        <v>1</v>
      </c>
    </row>
    <row r="21" spans="1:104" ht="12.75">
      <c r="A21" s="173">
        <v>10</v>
      </c>
      <c r="B21" s="174" t="s">
        <v>98</v>
      </c>
      <c r="C21" s="175" t="s">
        <v>99</v>
      </c>
      <c r="D21" s="176" t="s">
        <v>86</v>
      </c>
      <c r="E21" s="177">
        <v>118.276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0</v>
      </c>
      <c r="AC21" s="139">
        <v>10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0.30605</v>
      </c>
    </row>
    <row r="22" spans="1:104" ht="12.75">
      <c r="A22" s="173">
        <v>11</v>
      </c>
      <c r="B22" s="174" t="s">
        <v>100</v>
      </c>
      <c r="C22" s="175" t="s">
        <v>101</v>
      </c>
      <c r="D22" s="176" t="s">
        <v>95</v>
      </c>
      <c r="E22" s="177">
        <v>3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0</v>
      </c>
      <c r="AC22" s="139">
        <v>11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0.04529</v>
      </c>
    </row>
    <row r="23" spans="1:104" ht="12.75">
      <c r="A23" s="173">
        <v>12</v>
      </c>
      <c r="B23" s="174" t="s">
        <v>102</v>
      </c>
      <c r="C23" s="175" t="s">
        <v>103</v>
      </c>
      <c r="D23" s="176" t="s">
        <v>95</v>
      </c>
      <c r="E23" s="177">
        <v>6</v>
      </c>
      <c r="F23" s="177">
        <v>0</v>
      </c>
      <c r="G23" s="178">
        <f>E23*F23</f>
        <v>0</v>
      </c>
      <c r="O23" s="172">
        <v>2</v>
      </c>
      <c r="AA23" s="139">
        <v>12</v>
      </c>
      <c r="AB23" s="139">
        <v>0</v>
      </c>
      <c r="AC23" s="139">
        <v>12</v>
      </c>
      <c r="AZ23" s="139">
        <v>1</v>
      </c>
      <c r="BA23" s="139">
        <f>IF(AZ23=1,G23,0)</f>
        <v>0</v>
      </c>
      <c r="BB23" s="139">
        <f>IF(AZ23=2,G23,0)</f>
        <v>0</v>
      </c>
      <c r="BC23" s="139">
        <f>IF(AZ23=3,G23,0)</f>
        <v>0</v>
      </c>
      <c r="BD23" s="139">
        <f>IF(AZ23=4,G23,0)</f>
        <v>0</v>
      </c>
      <c r="BE23" s="139">
        <f>IF(AZ23=5,G23,0)</f>
        <v>0</v>
      </c>
      <c r="CZ23" s="139">
        <v>0.06314</v>
      </c>
    </row>
    <row r="24" spans="1:104" ht="12.75">
      <c r="A24" s="173">
        <v>13</v>
      </c>
      <c r="B24" s="174" t="s">
        <v>104</v>
      </c>
      <c r="C24" s="175" t="s">
        <v>105</v>
      </c>
      <c r="D24" s="176" t="s">
        <v>95</v>
      </c>
      <c r="E24" s="177">
        <v>3</v>
      </c>
      <c r="F24" s="177">
        <v>0</v>
      </c>
      <c r="G24" s="178">
        <f>E24*F24</f>
        <v>0</v>
      </c>
      <c r="O24" s="172">
        <v>2</v>
      </c>
      <c r="AA24" s="139">
        <v>12</v>
      </c>
      <c r="AB24" s="139">
        <v>0</v>
      </c>
      <c r="AC24" s="139">
        <v>13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Z24" s="139">
        <v>0.11676</v>
      </c>
    </row>
    <row r="25" spans="1:104" ht="12.75">
      <c r="A25" s="173">
        <v>14</v>
      </c>
      <c r="B25" s="174" t="s">
        <v>106</v>
      </c>
      <c r="C25" s="175" t="s">
        <v>107</v>
      </c>
      <c r="D25" s="176" t="s">
        <v>95</v>
      </c>
      <c r="E25" s="177">
        <v>3</v>
      </c>
      <c r="F25" s="177">
        <v>0</v>
      </c>
      <c r="G25" s="178">
        <f>E25*F25</f>
        <v>0</v>
      </c>
      <c r="O25" s="172">
        <v>2</v>
      </c>
      <c r="AA25" s="139">
        <v>12</v>
      </c>
      <c r="AB25" s="139">
        <v>0</v>
      </c>
      <c r="AC25" s="139">
        <v>14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Z25" s="139">
        <v>0.12569</v>
      </c>
    </row>
    <row r="26" spans="1:104" ht="12.75">
      <c r="A26" s="173">
        <v>15</v>
      </c>
      <c r="B26" s="174" t="s">
        <v>108</v>
      </c>
      <c r="C26" s="175" t="s">
        <v>109</v>
      </c>
      <c r="D26" s="176" t="s">
        <v>92</v>
      </c>
      <c r="E26" s="177">
        <v>34.5</v>
      </c>
      <c r="F26" s="177">
        <v>0</v>
      </c>
      <c r="G26" s="178">
        <f>E26*F26</f>
        <v>0</v>
      </c>
      <c r="O26" s="172">
        <v>2</v>
      </c>
      <c r="AA26" s="139">
        <v>12</v>
      </c>
      <c r="AB26" s="139">
        <v>0</v>
      </c>
      <c r="AC26" s="139">
        <v>15</v>
      </c>
      <c r="AZ26" s="139">
        <v>1</v>
      </c>
      <c r="BA26" s="139">
        <f>IF(AZ26=1,G26,0)</f>
        <v>0</v>
      </c>
      <c r="BB26" s="139">
        <f>IF(AZ26=2,G26,0)</f>
        <v>0</v>
      </c>
      <c r="BC26" s="139">
        <f>IF(AZ26=3,G26,0)</f>
        <v>0</v>
      </c>
      <c r="BD26" s="139">
        <f>IF(AZ26=4,G26,0)</f>
        <v>0</v>
      </c>
      <c r="BE26" s="139">
        <f>IF(AZ26=5,G26,0)</f>
        <v>0</v>
      </c>
      <c r="CZ26" s="139">
        <v>0.00055</v>
      </c>
    </row>
    <row r="27" spans="1:104" ht="22.5">
      <c r="A27" s="173">
        <v>16</v>
      </c>
      <c r="B27" s="174" t="s">
        <v>110</v>
      </c>
      <c r="C27" s="175" t="s">
        <v>111</v>
      </c>
      <c r="D27" s="176" t="s">
        <v>86</v>
      </c>
      <c r="E27" s="177">
        <v>72.5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0</v>
      </c>
      <c r="AC27" s="139">
        <v>16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0.0186</v>
      </c>
    </row>
    <row r="28" spans="1:104" ht="12.75">
      <c r="A28" s="173">
        <v>17</v>
      </c>
      <c r="B28" s="174" t="s">
        <v>112</v>
      </c>
      <c r="C28" s="175" t="s">
        <v>113</v>
      </c>
      <c r="D28" s="176" t="s">
        <v>95</v>
      </c>
      <c r="E28" s="177">
        <v>3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0</v>
      </c>
      <c r="AC28" s="139">
        <v>17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0.14918</v>
      </c>
    </row>
    <row r="29" spans="1:57" ht="12.75">
      <c r="A29" s="179"/>
      <c r="B29" s="180" t="s">
        <v>68</v>
      </c>
      <c r="C29" s="181" t="str">
        <f>CONCATENATE(B20," ",C20)</f>
        <v>3 Svislé a kompletní konstrukce</v>
      </c>
      <c r="D29" s="179"/>
      <c r="E29" s="182"/>
      <c r="F29" s="182"/>
      <c r="G29" s="183">
        <f>SUM(G20:G28)</f>
        <v>0</v>
      </c>
      <c r="O29" s="172">
        <v>4</v>
      </c>
      <c r="BA29" s="184">
        <f>SUM(BA20:BA28)</f>
        <v>0</v>
      </c>
      <c r="BB29" s="184">
        <f>SUM(BB20:BB28)</f>
        <v>0</v>
      </c>
      <c r="BC29" s="184">
        <f>SUM(BC20:BC28)</f>
        <v>0</v>
      </c>
      <c r="BD29" s="184">
        <f>SUM(BD20:BD28)</f>
        <v>0</v>
      </c>
      <c r="BE29" s="184">
        <f>SUM(BE20:BE28)</f>
        <v>0</v>
      </c>
    </row>
    <row r="30" spans="1:15" ht="12.75">
      <c r="A30" s="165" t="s">
        <v>65</v>
      </c>
      <c r="B30" s="166" t="s">
        <v>114</v>
      </c>
      <c r="C30" s="167" t="s">
        <v>115</v>
      </c>
      <c r="D30" s="168"/>
      <c r="E30" s="169"/>
      <c r="F30" s="169"/>
      <c r="G30" s="170"/>
      <c r="H30" s="171"/>
      <c r="I30" s="171"/>
      <c r="O30" s="172">
        <v>1</v>
      </c>
    </row>
    <row r="31" spans="1:104" ht="12.75">
      <c r="A31" s="173">
        <v>18</v>
      </c>
      <c r="B31" s="174" t="s">
        <v>116</v>
      </c>
      <c r="C31" s="175" t="s">
        <v>117</v>
      </c>
      <c r="D31" s="176" t="s">
        <v>92</v>
      </c>
      <c r="E31" s="177">
        <v>36.97</v>
      </c>
      <c r="F31" s="177">
        <v>0</v>
      </c>
      <c r="G31" s="178">
        <f>E31*F31</f>
        <v>0</v>
      </c>
      <c r="O31" s="172">
        <v>2</v>
      </c>
      <c r="AA31" s="139">
        <v>12</v>
      </c>
      <c r="AB31" s="139">
        <v>0</v>
      </c>
      <c r="AC31" s="139">
        <v>18</v>
      </c>
      <c r="AZ31" s="139">
        <v>1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Z31" s="139">
        <v>0.01928</v>
      </c>
    </row>
    <row r="32" spans="1:104" ht="22.5">
      <c r="A32" s="173">
        <v>19</v>
      </c>
      <c r="B32" s="174" t="s">
        <v>118</v>
      </c>
      <c r="C32" s="175" t="s">
        <v>119</v>
      </c>
      <c r="D32" s="176" t="s">
        <v>92</v>
      </c>
      <c r="E32" s="177">
        <v>36.97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0</v>
      </c>
      <c r="AC32" s="139">
        <v>19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0.16492</v>
      </c>
    </row>
    <row r="33" spans="1:57" ht="12.75">
      <c r="A33" s="179"/>
      <c r="B33" s="180" t="s">
        <v>68</v>
      </c>
      <c r="C33" s="181" t="str">
        <f>CONCATENATE(B30," ",C30)</f>
        <v>4 Vodorovné konstrukce</v>
      </c>
      <c r="D33" s="179"/>
      <c r="E33" s="182"/>
      <c r="F33" s="182"/>
      <c r="G33" s="183">
        <f>SUM(G30:G32)</f>
        <v>0</v>
      </c>
      <c r="O33" s="172">
        <v>4</v>
      </c>
      <c r="BA33" s="184">
        <f>SUM(BA30:BA32)</f>
        <v>0</v>
      </c>
      <c r="BB33" s="184">
        <f>SUM(BB30:BB32)</f>
        <v>0</v>
      </c>
      <c r="BC33" s="184">
        <f>SUM(BC30:BC32)</f>
        <v>0</v>
      </c>
      <c r="BD33" s="184">
        <f>SUM(BD30:BD32)</f>
        <v>0</v>
      </c>
      <c r="BE33" s="184">
        <f>SUM(BE30:BE32)</f>
        <v>0</v>
      </c>
    </row>
    <row r="34" spans="1:15" ht="12.75">
      <c r="A34" s="165" t="s">
        <v>65</v>
      </c>
      <c r="B34" s="166" t="s">
        <v>120</v>
      </c>
      <c r="C34" s="167" t="s">
        <v>121</v>
      </c>
      <c r="D34" s="168"/>
      <c r="E34" s="169"/>
      <c r="F34" s="169"/>
      <c r="G34" s="170"/>
      <c r="H34" s="171"/>
      <c r="I34" s="171"/>
      <c r="O34" s="172">
        <v>1</v>
      </c>
    </row>
    <row r="35" spans="1:104" ht="22.5">
      <c r="A35" s="173">
        <v>20</v>
      </c>
      <c r="B35" s="174" t="s">
        <v>122</v>
      </c>
      <c r="C35" s="175" t="s">
        <v>123</v>
      </c>
      <c r="D35" s="176" t="s">
        <v>86</v>
      </c>
      <c r="E35" s="177">
        <v>137.314</v>
      </c>
      <c r="F35" s="177">
        <v>0</v>
      </c>
      <c r="G35" s="178">
        <f>E35*F35</f>
        <v>0</v>
      </c>
      <c r="O35" s="172">
        <v>2</v>
      </c>
      <c r="AA35" s="139">
        <v>12</v>
      </c>
      <c r="AB35" s="139">
        <v>0</v>
      </c>
      <c r="AC35" s="139">
        <v>20</v>
      </c>
      <c r="AZ35" s="139">
        <v>1</v>
      </c>
      <c r="BA35" s="139">
        <f>IF(AZ35=1,G35,0)</f>
        <v>0</v>
      </c>
      <c r="BB35" s="139">
        <f>IF(AZ35=2,G35,0)</f>
        <v>0</v>
      </c>
      <c r="BC35" s="139">
        <f>IF(AZ35=3,G35,0)</f>
        <v>0</v>
      </c>
      <c r="BD35" s="139">
        <f>IF(AZ35=4,G35,0)</f>
        <v>0</v>
      </c>
      <c r="BE35" s="139">
        <f>IF(AZ35=5,G35,0)</f>
        <v>0</v>
      </c>
      <c r="CZ35" s="139">
        <v>0.02625</v>
      </c>
    </row>
    <row r="36" spans="1:104" ht="22.5">
      <c r="A36" s="173">
        <v>21</v>
      </c>
      <c r="B36" s="174" t="s">
        <v>124</v>
      </c>
      <c r="C36" s="175" t="s">
        <v>125</v>
      </c>
      <c r="D36" s="176" t="s">
        <v>86</v>
      </c>
      <c r="E36" s="177">
        <v>114.029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0</v>
      </c>
      <c r="AC36" s="139">
        <v>21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0.01312</v>
      </c>
    </row>
    <row r="37" spans="1:104" ht="22.5">
      <c r="A37" s="173">
        <v>22</v>
      </c>
      <c r="B37" s="174" t="s">
        <v>126</v>
      </c>
      <c r="C37" s="175" t="s">
        <v>127</v>
      </c>
      <c r="D37" s="176" t="s">
        <v>86</v>
      </c>
      <c r="E37" s="177">
        <v>114.029</v>
      </c>
      <c r="F37" s="177">
        <v>0</v>
      </c>
      <c r="G37" s="178">
        <f>E37*F37</f>
        <v>0</v>
      </c>
      <c r="O37" s="172">
        <v>2</v>
      </c>
      <c r="AA37" s="139">
        <v>12</v>
      </c>
      <c r="AB37" s="139">
        <v>0</v>
      </c>
      <c r="AC37" s="139">
        <v>22</v>
      </c>
      <c r="AZ37" s="139">
        <v>1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Z37" s="139">
        <v>0.00252</v>
      </c>
    </row>
    <row r="38" spans="1:104" ht="12.75">
      <c r="A38" s="173">
        <v>23</v>
      </c>
      <c r="B38" s="174" t="s">
        <v>128</v>
      </c>
      <c r="C38" s="175" t="s">
        <v>129</v>
      </c>
      <c r="D38" s="176" t="s">
        <v>86</v>
      </c>
      <c r="E38" s="177">
        <v>123.459</v>
      </c>
      <c r="F38" s="177">
        <v>0</v>
      </c>
      <c r="G38" s="178">
        <f>E38*F38</f>
        <v>0</v>
      </c>
      <c r="O38" s="172">
        <v>2</v>
      </c>
      <c r="AA38" s="139">
        <v>12</v>
      </c>
      <c r="AB38" s="139">
        <v>0</v>
      </c>
      <c r="AC38" s="139">
        <v>23</v>
      </c>
      <c r="AZ38" s="139">
        <v>1</v>
      </c>
      <c r="BA38" s="139">
        <f>IF(AZ38=1,G38,0)</f>
        <v>0</v>
      </c>
      <c r="BB38" s="139">
        <f>IF(AZ38=2,G38,0)</f>
        <v>0</v>
      </c>
      <c r="BC38" s="139">
        <f>IF(AZ38=3,G38,0)</f>
        <v>0</v>
      </c>
      <c r="BD38" s="139">
        <f>IF(AZ38=4,G38,0)</f>
        <v>0</v>
      </c>
      <c r="BE38" s="139">
        <f>IF(AZ38=5,G38,0)</f>
        <v>0</v>
      </c>
      <c r="CZ38" s="139">
        <v>0.01256</v>
      </c>
    </row>
    <row r="39" spans="1:57" ht="12.75">
      <c r="A39" s="179"/>
      <c r="B39" s="180" t="s">
        <v>68</v>
      </c>
      <c r="C39" s="181" t="str">
        <f>CONCATENATE(B34," ",C34)</f>
        <v>60 Úpravy povrchů, omítky</v>
      </c>
      <c r="D39" s="179"/>
      <c r="E39" s="182"/>
      <c r="F39" s="182"/>
      <c r="G39" s="183">
        <f>SUM(G34:G38)</f>
        <v>0</v>
      </c>
      <c r="O39" s="172">
        <v>4</v>
      </c>
      <c r="BA39" s="184">
        <f>SUM(BA34:BA38)</f>
        <v>0</v>
      </c>
      <c r="BB39" s="184">
        <f>SUM(BB34:BB38)</f>
        <v>0</v>
      </c>
      <c r="BC39" s="184">
        <f>SUM(BC34:BC38)</f>
        <v>0</v>
      </c>
      <c r="BD39" s="184">
        <f>SUM(BD34:BD38)</f>
        <v>0</v>
      </c>
      <c r="BE39" s="184">
        <f>SUM(BE34:BE38)</f>
        <v>0</v>
      </c>
    </row>
    <row r="40" spans="1:15" ht="12.75">
      <c r="A40" s="165" t="s">
        <v>65</v>
      </c>
      <c r="B40" s="166" t="s">
        <v>130</v>
      </c>
      <c r="C40" s="167" t="s">
        <v>131</v>
      </c>
      <c r="D40" s="168"/>
      <c r="E40" s="169"/>
      <c r="F40" s="169"/>
      <c r="G40" s="170"/>
      <c r="H40" s="171"/>
      <c r="I40" s="171"/>
      <c r="O40" s="172">
        <v>1</v>
      </c>
    </row>
    <row r="41" spans="1:104" ht="12.75">
      <c r="A41" s="173">
        <v>24</v>
      </c>
      <c r="B41" s="174" t="s">
        <v>132</v>
      </c>
      <c r="C41" s="175" t="s">
        <v>133</v>
      </c>
      <c r="D41" s="176" t="s">
        <v>92</v>
      </c>
      <c r="E41" s="177">
        <v>7</v>
      </c>
      <c r="F41" s="177">
        <v>0</v>
      </c>
      <c r="G41" s="178">
        <f>E41*F41</f>
        <v>0</v>
      </c>
      <c r="O41" s="172">
        <v>2</v>
      </c>
      <c r="AA41" s="139">
        <v>12</v>
      </c>
      <c r="AB41" s="139">
        <v>0</v>
      </c>
      <c r="AC41" s="139">
        <v>24</v>
      </c>
      <c r="AZ41" s="139">
        <v>1</v>
      </c>
      <c r="BA41" s="139">
        <f>IF(AZ41=1,G41,0)</f>
        <v>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Z41" s="139">
        <v>0.00431</v>
      </c>
    </row>
    <row r="42" spans="1:57" ht="12.75">
      <c r="A42" s="179"/>
      <c r="B42" s="180" t="s">
        <v>68</v>
      </c>
      <c r="C42" s="181" t="str">
        <f>CONCATENATE(B40," ",C40)</f>
        <v>61 Upravy povrchů vnitřní</v>
      </c>
      <c r="D42" s="179"/>
      <c r="E42" s="182"/>
      <c r="F42" s="182"/>
      <c r="G42" s="183">
        <f>SUM(G40:G41)</f>
        <v>0</v>
      </c>
      <c r="O42" s="172">
        <v>4</v>
      </c>
      <c r="BA42" s="184">
        <f>SUM(BA40:BA41)</f>
        <v>0</v>
      </c>
      <c r="BB42" s="184">
        <f>SUM(BB40:BB41)</f>
        <v>0</v>
      </c>
      <c r="BC42" s="184">
        <f>SUM(BC40:BC41)</f>
        <v>0</v>
      </c>
      <c r="BD42" s="184">
        <f>SUM(BD40:BD41)</f>
        <v>0</v>
      </c>
      <c r="BE42" s="184">
        <f>SUM(BE40:BE41)</f>
        <v>0</v>
      </c>
    </row>
    <row r="43" spans="1:15" ht="12.75">
      <c r="A43" s="165" t="s">
        <v>65</v>
      </c>
      <c r="B43" s="166" t="s">
        <v>134</v>
      </c>
      <c r="C43" s="167" t="s">
        <v>135</v>
      </c>
      <c r="D43" s="168"/>
      <c r="E43" s="169"/>
      <c r="F43" s="169"/>
      <c r="G43" s="170"/>
      <c r="H43" s="171"/>
      <c r="I43" s="171"/>
      <c r="O43" s="172">
        <v>1</v>
      </c>
    </row>
    <row r="44" spans="1:104" ht="22.5">
      <c r="A44" s="173">
        <v>25</v>
      </c>
      <c r="B44" s="174" t="s">
        <v>136</v>
      </c>
      <c r="C44" s="175" t="s">
        <v>137</v>
      </c>
      <c r="D44" s="176" t="s">
        <v>86</v>
      </c>
      <c r="E44" s="177">
        <v>69.25</v>
      </c>
      <c r="F44" s="177">
        <v>0</v>
      </c>
      <c r="G44" s="178">
        <f>E44*F44</f>
        <v>0</v>
      </c>
      <c r="O44" s="172">
        <v>2</v>
      </c>
      <c r="AA44" s="139">
        <v>12</v>
      </c>
      <c r="AB44" s="139">
        <v>0</v>
      </c>
      <c r="AC44" s="139">
        <v>25</v>
      </c>
      <c r="AZ44" s="139">
        <v>1</v>
      </c>
      <c r="BA44" s="139">
        <f>IF(AZ44=1,G44,0)</f>
        <v>0</v>
      </c>
      <c r="BB44" s="139">
        <f>IF(AZ44=2,G44,0)</f>
        <v>0</v>
      </c>
      <c r="BC44" s="139">
        <f>IF(AZ44=3,G44,0)</f>
        <v>0</v>
      </c>
      <c r="BD44" s="139">
        <f>IF(AZ44=4,G44,0)</f>
        <v>0</v>
      </c>
      <c r="BE44" s="139">
        <f>IF(AZ44=5,G44,0)</f>
        <v>0</v>
      </c>
      <c r="CZ44" s="139">
        <v>0.20722</v>
      </c>
    </row>
    <row r="45" spans="1:104" ht="12.75">
      <c r="A45" s="173">
        <v>26</v>
      </c>
      <c r="B45" s="174" t="s">
        <v>138</v>
      </c>
      <c r="C45" s="175" t="s">
        <v>139</v>
      </c>
      <c r="D45" s="176" t="s">
        <v>86</v>
      </c>
      <c r="E45" s="177">
        <v>69.25</v>
      </c>
      <c r="F45" s="177">
        <v>0</v>
      </c>
      <c r="G45" s="178">
        <f>E45*F45</f>
        <v>0</v>
      </c>
      <c r="O45" s="172">
        <v>2</v>
      </c>
      <c r="AA45" s="139">
        <v>12</v>
      </c>
      <c r="AB45" s="139">
        <v>0</v>
      </c>
      <c r="AC45" s="139">
        <v>26</v>
      </c>
      <c r="AZ45" s="139">
        <v>1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Z45" s="139">
        <v>0.00961</v>
      </c>
    </row>
    <row r="46" spans="1:104" ht="12.75">
      <c r="A46" s="173">
        <v>27</v>
      </c>
      <c r="B46" s="174" t="s">
        <v>140</v>
      </c>
      <c r="C46" s="175" t="s">
        <v>141</v>
      </c>
      <c r="D46" s="176" t="s">
        <v>86</v>
      </c>
      <c r="E46" s="177">
        <v>69.25</v>
      </c>
      <c r="F46" s="177">
        <v>0</v>
      </c>
      <c r="G46" s="178">
        <f>E46*F46</f>
        <v>0</v>
      </c>
      <c r="O46" s="172">
        <v>2</v>
      </c>
      <c r="AA46" s="139">
        <v>12</v>
      </c>
      <c r="AB46" s="139">
        <v>0</v>
      </c>
      <c r="AC46" s="139">
        <v>27</v>
      </c>
      <c r="AZ46" s="139">
        <v>1</v>
      </c>
      <c r="BA46" s="139">
        <f>IF(AZ46=1,G46,0)</f>
        <v>0</v>
      </c>
      <c r="BB46" s="139">
        <f>IF(AZ46=2,G46,0)</f>
        <v>0</v>
      </c>
      <c r="BC46" s="139">
        <f>IF(AZ46=3,G46,0)</f>
        <v>0</v>
      </c>
      <c r="BD46" s="139">
        <f>IF(AZ46=4,G46,0)</f>
        <v>0</v>
      </c>
      <c r="BE46" s="139">
        <f>IF(AZ46=5,G46,0)</f>
        <v>0</v>
      </c>
      <c r="CZ46" s="139">
        <v>0.00022</v>
      </c>
    </row>
    <row r="47" spans="1:104" ht="12.75">
      <c r="A47" s="173">
        <v>28</v>
      </c>
      <c r="B47" s="174" t="s">
        <v>142</v>
      </c>
      <c r="C47" s="175" t="s">
        <v>143</v>
      </c>
      <c r="D47" s="176" t="s">
        <v>86</v>
      </c>
      <c r="E47" s="177">
        <v>69.25</v>
      </c>
      <c r="F47" s="177">
        <v>0</v>
      </c>
      <c r="G47" s="178">
        <f>E47*F47</f>
        <v>0</v>
      </c>
      <c r="O47" s="172">
        <v>2</v>
      </c>
      <c r="AA47" s="139">
        <v>12</v>
      </c>
      <c r="AB47" s="139">
        <v>0</v>
      </c>
      <c r="AC47" s="139">
        <v>28</v>
      </c>
      <c r="AZ47" s="139">
        <v>1</v>
      </c>
      <c r="BA47" s="139">
        <f>IF(AZ47=1,G47,0)</f>
        <v>0</v>
      </c>
      <c r="BB47" s="139">
        <f>IF(AZ47=2,G47,0)</f>
        <v>0</v>
      </c>
      <c r="BC47" s="139">
        <f>IF(AZ47=3,G47,0)</f>
        <v>0</v>
      </c>
      <c r="BD47" s="139">
        <f>IF(AZ47=4,G47,0)</f>
        <v>0</v>
      </c>
      <c r="BE47" s="139">
        <f>IF(AZ47=5,G47,0)</f>
        <v>0</v>
      </c>
      <c r="CZ47" s="139">
        <v>5E-05</v>
      </c>
    </row>
    <row r="48" spans="1:104" ht="12.75">
      <c r="A48" s="173">
        <v>29</v>
      </c>
      <c r="B48" s="174" t="s">
        <v>144</v>
      </c>
      <c r="C48" s="175" t="s">
        <v>145</v>
      </c>
      <c r="D48" s="176" t="s">
        <v>86</v>
      </c>
      <c r="E48" s="177">
        <v>69.25</v>
      </c>
      <c r="F48" s="177">
        <v>0</v>
      </c>
      <c r="G48" s="178">
        <f>E48*F48</f>
        <v>0</v>
      </c>
      <c r="O48" s="172">
        <v>2</v>
      </c>
      <c r="AA48" s="139">
        <v>12</v>
      </c>
      <c r="AB48" s="139">
        <v>1</v>
      </c>
      <c r="AC48" s="139">
        <v>29</v>
      </c>
      <c r="AZ48" s="139">
        <v>1</v>
      </c>
      <c r="BA48" s="139">
        <f>IF(AZ48=1,G48,0)</f>
        <v>0</v>
      </c>
      <c r="BB48" s="139">
        <f>IF(AZ48=2,G48,0)</f>
        <v>0</v>
      </c>
      <c r="BC48" s="139">
        <f>IF(AZ48=3,G48,0)</f>
        <v>0</v>
      </c>
      <c r="BD48" s="139">
        <f>IF(AZ48=4,G48,0)</f>
        <v>0</v>
      </c>
      <c r="BE48" s="139">
        <f>IF(AZ48=5,G48,0)</f>
        <v>0</v>
      </c>
      <c r="CZ48" s="139">
        <v>0.001</v>
      </c>
    </row>
    <row r="49" spans="1:57" ht="12.75">
      <c r="A49" s="179"/>
      <c r="B49" s="180" t="s">
        <v>68</v>
      </c>
      <c r="C49" s="181" t="str">
        <f>CONCATENATE(B43," ",C43)</f>
        <v>63 Podlahy a podlahové konstrukce</v>
      </c>
      <c r="D49" s="179"/>
      <c r="E49" s="182"/>
      <c r="F49" s="182"/>
      <c r="G49" s="183">
        <f>SUM(G43:G48)</f>
        <v>0</v>
      </c>
      <c r="O49" s="172">
        <v>4</v>
      </c>
      <c r="BA49" s="184">
        <f>SUM(BA43:BA48)</f>
        <v>0</v>
      </c>
      <c r="BB49" s="184">
        <f>SUM(BB43:BB48)</f>
        <v>0</v>
      </c>
      <c r="BC49" s="184">
        <f>SUM(BC43:BC48)</f>
        <v>0</v>
      </c>
      <c r="BD49" s="184">
        <f>SUM(BD43:BD48)</f>
        <v>0</v>
      </c>
      <c r="BE49" s="184">
        <f>SUM(BE43:BE48)</f>
        <v>0</v>
      </c>
    </row>
    <row r="50" spans="1:15" ht="12.75">
      <c r="A50" s="165" t="s">
        <v>65</v>
      </c>
      <c r="B50" s="166" t="s">
        <v>146</v>
      </c>
      <c r="C50" s="167" t="s">
        <v>147</v>
      </c>
      <c r="D50" s="168"/>
      <c r="E50" s="169"/>
      <c r="F50" s="169"/>
      <c r="G50" s="170"/>
      <c r="H50" s="171"/>
      <c r="I50" s="171"/>
      <c r="O50" s="172">
        <v>1</v>
      </c>
    </row>
    <row r="51" spans="1:104" ht="12.75">
      <c r="A51" s="173">
        <v>30</v>
      </c>
      <c r="B51" s="174" t="s">
        <v>148</v>
      </c>
      <c r="C51" s="175" t="s">
        <v>149</v>
      </c>
      <c r="D51" s="176" t="s">
        <v>92</v>
      </c>
      <c r="E51" s="177">
        <v>15.7</v>
      </c>
      <c r="F51" s="177">
        <v>0</v>
      </c>
      <c r="G51" s="178">
        <f>E51*F51</f>
        <v>0</v>
      </c>
      <c r="O51" s="172">
        <v>2</v>
      </c>
      <c r="AA51" s="139">
        <v>12</v>
      </c>
      <c r="AB51" s="139">
        <v>0</v>
      </c>
      <c r="AC51" s="139">
        <v>30</v>
      </c>
      <c r="AZ51" s="139">
        <v>1</v>
      </c>
      <c r="BA51" s="139">
        <f>IF(AZ51=1,G51,0)</f>
        <v>0</v>
      </c>
      <c r="BB51" s="139">
        <f>IF(AZ51=2,G51,0)</f>
        <v>0</v>
      </c>
      <c r="BC51" s="139">
        <f>IF(AZ51=3,G51,0)</f>
        <v>0</v>
      </c>
      <c r="BD51" s="139">
        <f>IF(AZ51=4,G51,0)</f>
        <v>0</v>
      </c>
      <c r="BE51" s="139">
        <f>IF(AZ51=5,G51,0)</f>
        <v>0</v>
      </c>
      <c r="CZ51" s="139">
        <v>0.83008</v>
      </c>
    </row>
    <row r="52" spans="1:104" ht="12.75">
      <c r="A52" s="173">
        <v>31</v>
      </c>
      <c r="B52" s="174" t="s">
        <v>150</v>
      </c>
      <c r="C52" s="175" t="s">
        <v>151</v>
      </c>
      <c r="D52" s="176" t="s">
        <v>95</v>
      </c>
      <c r="E52" s="177">
        <v>1</v>
      </c>
      <c r="F52" s="177">
        <v>0</v>
      </c>
      <c r="G52" s="178">
        <f>E52*F52</f>
        <v>0</v>
      </c>
      <c r="O52" s="172">
        <v>2</v>
      </c>
      <c r="AA52" s="139">
        <v>12</v>
      </c>
      <c r="AB52" s="139">
        <v>0</v>
      </c>
      <c r="AC52" s="139">
        <v>31</v>
      </c>
      <c r="AZ52" s="139">
        <v>1</v>
      </c>
      <c r="BA52" s="139">
        <f>IF(AZ52=1,G52,0)</f>
        <v>0</v>
      </c>
      <c r="BB52" s="139">
        <f>IF(AZ52=2,G52,0)</f>
        <v>0</v>
      </c>
      <c r="BC52" s="139">
        <f>IF(AZ52=3,G52,0)</f>
        <v>0</v>
      </c>
      <c r="BD52" s="139">
        <f>IF(AZ52=4,G52,0)</f>
        <v>0</v>
      </c>
      <c r="BE52" s="139">
        <f>IF(AZ52=5,G52,0)</f>
        <v>0</v>
      </c>
      <c r="CZ52" s="139">
        <v>0.03821</v>
      </c>
    </row>
    <row r="53" spans="1:104" ht="12.75">
      <c r="A53" s="173">
        <v>32</v>
      </c>
      <c r="B53" s="174" t="s">
        <v>152</v>
      </c>
      <c r="C53" s="175" t="s">
        <v>153</v>
      </c>
      <c r="D53" s="176" t="s">
        <v>154</v>
      </c>
      <c r="E53" s="177">
        <v>1</v>
      </c>
      <c r="F53" s="177">
        <v>0</v>
      </c>
      <c r="G53" s="178">
        <f>E53*F53</f>
        <v>0</v>
      </c>
      <c r="O53" s="172">
        <v>2</v>
      </c>
      <c r="AA53" s="139">
        <v>12</v>
      </c>
      <c r="AB53" s="139">
        <v>0</v>
      </c>
      <c r="AC53" s="139">
        <v>32</v>
      </c>
      <c r="AZ53" s="139">
        <v>1</v>
      </c>
      <c r="BA53" s="139">
        <f>IF(AZ53=1,G53,0)</f>
        <v>0</v>
      </c>
      <c r="BB53" s="139">
        <f>IF(AZ53=2,G53,0)</f>
        <v>0</v>
      </c>
      <c r="BC53" s="139">
        <f>IF(AZ53=3,G53,0)</f>
        <v>0</v>
      </c>
      <c r="BD53" s="139">
        <f>IF(AZ53=4,G53,0)</f>
        <v>0</v>
      </c>
      <c r="BE53" s="139">
        <f>IF(AZ53=5,G53,0)</f>
        <v>0</v>
      </c>
      <c r="CZ53" s="139">
        <v>0.5413</v>
      </c>
    </row>
    <row r="54" spans="1:104" ht="22.5">
      <c r="A54" s="173">
        <v>33</v>
      </c>
      <c r="B54" s="174" t="s">
        <v>155</v>
      </c>
      <c r="C54" s="175" t="s">
        <v>156</v>
      </c>
      <c r="D54" s="176" t="s">
        <v>154</v>
      </c>
      <c r="E54" s="177">
        <v>1</v>
      </c>
      <c r="F54" s="177">
        <v>0</v>
      </c>
      <c r="G54" s="178">
        <f>E54*F54</f>
        <v>0</v>
      </c>
      <c r="O54" s="172">
        <v>2</v>
      </c>
      <c r="AA54" s="139">
        <v>12</v>
      </c>
      <c r="AB54" s="139">
        <v>0</v>
      </c>
      <c r="AC54" s="139">
        <v>33</v>
      </c>
      <c r="AZ54" s="139">
        <v>1</v>
      </c>
      <c r="BA54" s="139">
        <f>IF(AZ54=1,G54,0)</f>
        <v>0</v>
      </c>
      <c r="BB54" s="139">
        <f>IF(AZ54=2,G54,0)</f>
        <v>0</v>
      </c>
      <c r="BC54" s="139">
        <f>IF(AZ54=3,G54,0)</f>
        <v>0</v>
      </c>
      <c r="BD54" s="139">
        <f>IF(AZ54=4,G54,0)</f>
        <v>0</v>
      </c>
      <c r="BE54" s="139">
        <f>IF(AZ54=5,G54,0)</f>
        <v>0</v>
      </c>
      <c r="CZ54" s="139">
        <v>0</v>
      </c>
    </row>
    <row r="55" spans="1:57" ht="12.75">
      <c r="A55" s="179"/>
      <c r="B55" s="180" t="s">
        <v>68</v>
      </c>
      <c r="C55" s="181" t="str">
        <f>CONCATENATE(B50," ",C50)</f>
        <v>8 Trubní vedení</v>
      </c>
      <c r="D55" s="179"/>
      <c r="E55" s="182"/>
      <c r="F55" s="182"/>
      <c r="G55" s="183">
        <f>SUM(G50:G54)</f>
        <v>0</v>
      </c>
      <c r="O55" s="172">
        <v>4</v>
      </c>
      <c r="BA55" s="184">
        <f>SUM(BA50:BA54)</f>
        <v>0</v>
      </c>
      <c r="BB55" s="184">
        <f>SUM(BB50:BB54)</f>
        <v>0</v>
      </c>
      <c r="BC55" s="184">
        <f>SUM(BC50:BC54)</f>
        <v>0</v>
      </c>
      <c r="BD55" s="184">
        <f>SUM(BD50:BD54)</f>
        <v>0</v>
      </c>
      <c r="BE55" s="184">
        <f>SUM(BE50:BE54)</f>
        <v>0</v>
      </c>
    </row>
    <row r="56" spans="1:15" ht="12.75">
      <c r="A56" s="165" t="s">
        <v>65</v>
      </c>
      <c r="B56" s="166" t="s">
        <v>157</v>
      </c>
      <c r="C56" s="167" t="s">
        <v>158</v>
      </c>
      <c r="D56" s="168"/>
      <c r="E56" s="169"/>
      <c r="F56" s="169"/>
      <c r="G56" s="170"/>
      <c r="H56" s="171"/>
      <c r="I56" s="171"/>
      <c r="O56" s="172">
        <v>1</v>
      </c>
    </row>
    <row r="57" spans="1:104" ht="12.75">
      <c r="A57" s="173">
        <v>34</v>
      </c>
      <c r="B57" s="174" t="s">
        <v>159</v>
      </c>
      <c r="C57" s="175" t="s">
        <v>160</v>
      </c>
      <c r="D57" s="176" t="s">
        <v>86</v>
      </c>
      <c r="E57" s="177">
        <v>251.343</v>
      </c>
      <c r="F57" s="177">
        <v>0</v>
      </c>
      <c r="G57" s="178">
        <f>E57*F57</f>
        <v>0</v>
      </c>
      <c r="O57" s="172">
        <v>2</v>
      </c>
      <c r="AA57" s="139">
        <v>12</v>
      </c>
      <c r="AB57" s="139">
        <v>0</v>
      </c>
      <c r="AC57" s="139">
        <v>34</v>
      </c>
      <c r="AZ57" s="139">
        <v>1</v>
      </c>
      <c r="BA57" s="139">
        <f>IF(AZ57=1,G57,0)</f>
        <v>0</v>
      </c>
      <c r="BB57" s="139">
        <f>IF(AZ57=2,G57,0)</f>
        <v>0</v>
      </c>
      <c r="BC57" s="139">
        <f>IF(AZ57=3,G57,0)</f>
        <v>0</v>
      </c>
      <c r="BD57" s="139">
        <f>IF(AZ57=4,G57,0)</f>
        <v>0</v>
      </c>
      <c r="BE57" s="139">
        <f>IF(AZ57=5,G57,0)</f>
        <v>0</v>
      </c>
      <c r="CZ57" s="139">
        <v>0.01838</v>
      </c>
    </row>
    <row r="58" spans="1:104" ht="12.75">
      <c r="A58" s="173">
        <v>35</v>
      </c>
      <c r="B58" s="174" t="s">
        <v>161</v>
      </c>
      <c r="C58" s="175" t="s">
        <v>162</v>
      </c>
      <c r="D58" s="176" t="s">
        <v>86</v>
      </c>
      <c r="E58" s="177">
        <v>251.343</v>
      </c>
      <c r="F58" s="177">
        <v>0</v>
      </c>
      <c r="G58" s="178">
        <f>E58*F58</f>
        <v>0</v>
      </c>
      <c r="O58" s="172">
        <v>2</v>
      </c>
      <c r="AA58" s="139">
        <v>12</v>
      </c>
      <c r="AB58" s="139">
        <v>0</v>
      </c>
      <c r="AC58" s="139">
        <v>35</v>
      </c>
      <c r="AZ58" s="139">
        <v>1</v>
      </c>
      <c r="BA58" s="139">
        <f>IF(AZ58=1,G58,0)</f>
        <v>0</v>
      </c>
      <c r="BB58" s="139">
        <f>IF(AZ58=2,G58,0)</f>
        <v>0</v>
      </c>
      <c r="BC58" s="139">
        <f>IF(AZ58=3,G58,0)</f>
        <v>0</v>
      </c>
      <c r="BD58" s="139">
        <f>IF(AZ58=4,G58,0)</f>
        <v>0</v>
      </c>
      <c r="BE58" s="139">
        <f>IF(AZ58=5,G58,0)</f>
        <v>0</v>
      </c>
      <c r="CZ58" s="139">
        <v>0</v>
      </c>
    </row>
    <row r="59" spans="1:57" ht="12.75">
      <c r="A59" s="179"/>
      <c r="B59" s="180" t="s">
        <v>68</v>
      </c>
      <c r="C59" s="181" t="str">
        <f>CONCATENATE(B56," ",C56)</f>
        <v>94 Lešení a stavební výtahy</v>
      </c>
      <c r="D59" s="179"/>
      <c r="E59" s="182"/>
      <c r="F59" s="182"/>
      <c r="G59" s="183">
        <f>SUM(G56:G58)</f>
        <v>0</v>
      </c>
      <c r="O59" s="172">
        <v>4</v>
      </c>
      <c r="BA59" s="184">
        <f>SUM(BA56:BA58)</f>
        <v>0</v>
      </c>
      <c r="BB59" s="184">
        <f>SUM(BB56:BB58)</f>
        <v>0</v>
      </c>
      <c r="BC59" s="184">
        <f>SUM(BC56:BC58)</f>
        <v>0</v>
      </c>
      <c r="BD59" s="184">
        <f>SUM(BD56:BD58)</f>
        <v>0</v>
      </c>
      <c r="BE59" s="184">
        <f>SUM(BE56:BE58)</f>
        <v>0</v>
      </c>
    </row>
    <row r="60" spans="1:15" ht="12.75">
      <c r="A60" s="165" t="s">
        <v>65</v>
      </c>
      <c r="B60" s="166" t="s">
        <v>163</v>
      </c>
      <c r="C60" s="167" t="s">
        <v>164</v>
      </c>
      <c r="D60" s="168"/>
      <c r="E60" s="169"/>
      <c r="F60" s="169"/>
      <c r="G60" s="170"/>
      <c r="H60" s="171"/>
      <c r="I60" s="171"/>
      <c r="O60" s="172">
        <v>1</v>
      </c>
    </row>
    <row r="61" spans="1:104" ht="12.75">
      <c r="A61" s="173">
        <v>36</v>
      </c>
      <c r="B61" s="174" t="s">
        <v>165</v>
      </c>
      <c r="C61" s="175" t="s">
        <v>166</v>
      </c>
      <c r="D61" s="176" t="s">
        <v>73</v>
      </c>
      <c r="E61" s="177">
        <v>0.3375</v>
      </c>
      <c r="F61" s="177">
        <v>0</v>
      </c>
      <c r="G61" s="178">
        <f>E61*F61</f>
        <v>0</v>
      </c>
      <c r="O61" s="172">
        <v>2</v>
      </c>
      <c r="AA61" s="139">
        <v>12</v>
      </c>
      <c r="AB61" s="139">
        <v>0</v>
      </c>
      <c r="AC61" s="139">
        <v>36</v>
      </c>
      <c r="AZ61" s="139">
        <v>1</v>
      </c>
      <c r="BA61" s="139">
        <f>IF(AZ61=1,G61,0)</f>
        <v>0</v>
      </c>
      <c r="BB61" s="139">
        <f>IF(AZ61=2,G61,0)</f>
        <v>0</v>
      </c>
      <c r="BC61" s="139">
        <f>IF(AZ61=3,G61,0)</f>
        <v>0</v>
      </c>
      <c r="BD61" s="139">
        <f>IF(AZ61=4,G61,0)</f>
        <v>0</v>
      </c>
      <c r="BE61" s="139">
        <f>IF(AZ61=5,G61,0)</f>
        <v>0</v>
      </c>
      <c r="CZ61" s="139">
        <v>0.00112</v>
      </c>
    </row>
    <row r="62" spans="1:104" ht="12.75">
      <c r="A62" s="173">
        <v>37</v>
      </c>
      <c r="B62" s="174" t="s">
        <v>167</v>
      </c>
      <c r="C62" s="175" t="s">
        <v>168</v>
      </c>
      <c r="D62" s="176" t="s">
        <v>95</v>
      </c>
      <c r="E62" s="177">
        <v>1</v>
      </c>
      <c r="F62" s="177">
        <v>0</v>
      </c>
      <c r="G62" s="178">
        <f>E62*F62</f>
        <v>0</v>
      </c>
      <c r="O62" s="172">
        <v>2</v>
      </c>
      <c r="AA62" s="139">
        <v>12</v>
      </c>
      <c r="AB62" s="139">
        <v>1</v>
      </c>
      <c r="AC62" s="139">
        <v>37</v>
      </c>
      <c r="AZ62" s="139">
        <v>1</v>
      </c>
      <c r="BA62" s="139">
        <f>IF(AZ62=1,G62,0)</f>
        <v>0</v>
      </c>
      <c r="BB62" s="139">
        <f>IF(AZ62=2,G62,0)</f>
        <v>0</v>
      </c>
      <c r="BC62" s="139">
        <f>IF(AZ62=3,G62,0)</f>
        <v>0</v>
      </c>
      <c r="BD62" s="139">
        <f>IF(AZ62=4,G62,0)</f>
        <v>0</v>
      </c>
      <c r="BE62" s="139">
        <f>IF(AZ62=5,G62,0)</f>
        <v>0</v>
      </c>
      <c r="CZ62" s="139">
        <v>0.0132</v>
      </c>
    </row>
    <row r="63" spans="1:104" ht="12.75">
      <c r="A63" s="173">
        <v>38</v>
      </c>
      <c r="B63" s="174" t="s">
        <v>169</v>
      </c>
      <c r="C63" s="175" t="s">
        <v>170</v>
      </c>
      <c r="D63" s="176" t="s">
        <v>89</v>
      </c>
      <c r="E63" s="177">
        <v>1.223</v>
      </c>
      <c r="F63" s="177">
        <v>0</v>
      </c>
      <c r="G63" s="178">
        <f>E63*F63</f>
        <v>0</v>
      </c>
      <c r="O63" s="172">
        <v>2</v>
      </c>
      <c r="AA63" s="139">
        <v>12</v>
      </c>
      <c r="AB63" s="139">
        <v>0</v>
      </c>
      <c r="AC63" s="139">
        <v>38</v>
      </c>
      <c r="AZ63" s="139">
        <v>1</v>
      </c>
      <c r="BA63" s="139">
        <f>IF(AZ63=1,G63,0)</f>
        <v>0</v>
      </c>
      <c r="BB63" s="139">
        <f>IF(AZ63=2,G63,0)</f>
        <v>0</v>
      </c>
      <c r="BC63" s="139">
        <f>IF(AZ63=3,G63,0)</f>
        <v>0</v>
      </c>
      <c r="BD63" s="139">
        <f>IF(AZ63=4,G63,0)</f>
        <v>0</v>
      </c>
      <c r="BE63" s="139">
        <f>IF(AZ63=5,G63,0)</f>
        <v>0</v>
      </c>
      <c r="CZ63" s="139">
        <v>0</v>
      </c>
    </row>
    <row r="64" spans="1:104" ht="12.75">
      <c r="A64" s="173">
        <v>39</v>
      </c>
      <c r="B64" s="174" t="s">
        <v>171</v>
      </c>
      <c r="C64" s="175" t="s">
        <v>172</v>
      </c>
      <c r="D64" s="176" t="s">
        <v>89</v>
      </c>
      <c r="E64" s="177">
        <v>1.223</v>
      </c>
      <c r="F64" s="177">
        <v>0</v>
      </c>
      <c r="G64" s="178">
        <f>E64*F64</f>
        <v>0</v>
      </c>
      <c r="O64" s="172">
        <v>2</v>
      </c>
      <c r="AA64" s="139">
        <v>12</v>
      </c>
      <c r="AB64" s="139">
        <v>0</v>
      </c>
      <c r="AC64" s="139">
        <v>39</v>
      </c>
      <c r="AZ64" s="139">
        <v>1</v>
      </c>
      <c r="BA64" s="139">
        <f>IF(AZ64=1,G64,0)</f>
        <v>0</v>
      </c>
      <c r="BB64" s="139">
        <f>IF(AZ64=2,G64,0)</f>
        <v>0</v>
      </c>
      <c r="BC64" s="139">
        <f>IF(AZ64=3,G64,0)</f>
        <v>0</v>
      </c>
      <c r="BD64" s="139">
        <f>IF(AZ64=4,G64,0)</f>
        <v>0</v>
      </c>
      <c r="BE64" s="139">
        <f>IF(AZ64=5,G64,0)</f>
        <v>0</v>
      </c>
      <c r="CZ64" s="139">
        <v>0</v>
      </c>
    </row>
    <row r="65" spans="1:104" ht="12.75">
      <c r="A65" s="173">
        <v>40</v>
      </c>
      <c r="B65" s="174" t="s">
        <v>173</v>
      </c>
      <c r="C65" s="175" t="s">
        <v>174</v>
      </c>
      <c r="D65" s="176" t="s">
        <v>89</v>
      </c>
      <c r="E65" s="177">
        <v>1.223</v>
      </c>
      <c r="F65" s="177">
        <v>0</v>
      </c>
      <c r="G65" s="178">
        <f>E65*F65</f>
        <v>0</v>
      </c>
      <c r="O65" s="172">
        <v>2</v>
      </c>
      <c r="AA65" s="139">
        <v>12</v>
      </c>
      <c r="AB65" s="139">
        <v>0</v>
      </c>
      <c r="AC65" s="139">
        <v>40</v>
      </c>
      <c r="AZ65" s="139">
        <v>1</v>
      </c>
      <c r="BA65" s="139">
        <f>IF(AZ65=1,G65,0)</f>
        <v>0</v>
      </c>
      <c r="BB65" s="139">
        <f>IF(AZ65=2,G65,0)</f>
        <v>0</v>
      </c>
      <c r="BC65" s="139">
        <f>IF(AZ65=3,G65,0)</f>
        <v>0</v>
      </c>
      <c r="BD65" s="139">
        <f>IF(AZ65=4,G65,0)</f>
        <v>0</v>
      </c>
      <c r="BE65" s="139">
        <f>IF(AZ65=5,G65,0)</f>
        <v>0</v>
      </c>
      <c r="CZ65" s="139">
        <v>0</v>
      </c>
    </row>
    <row r="66" spans="1:104" ht="12.75">
      <c r="A66" s="173">
        <v>41</v>
      </c>
      <c r="B66" s="174" t="s">
        <v>175</v>
      </c>
      <c r="C66" s="175" t="s">
        <v>176</v>
      </c>
      <c r="D66" s="176" t="s">
        <v>89</v>
      </c>
      <c r="E66" s="177">
        <v>1.223</v>
      </c>
      <c r="F66" s="177">
        <v>0</v>
      </c>
      <c r="G66" s="178">
        <f>E66*F66</f>
        <v>0</v>
      </c>
      <c r="O66" s="172">
        <v>2</v>
      </c>
      <c r="AA66" s="139">
        <v>12</v>
      </c>
      <c r="AB66" s="139">
        <v>0</v>
      </c>
      <c r="AC66" s="139">
        <v>41</v>
      </c>
      <c r="AZ66" s="139">
        <v>1</v>
      </c>
      <c r="BA66" s="139">
        <f>IF(AZ66=1,G66,0)</f>
        <v>0</v>
      </c>
      <c r="BB66" s="139">
        <f>IF(AZ66=2,G66,0)</f>
        <v>0</v>
      </c>
      <c r="BC66" s="139">
        <f>IF(AZ66=3,G66,0)</f>
        <v>0</v>
      </c>
      <c r="BD66" s="139">
        <f>IF(AZ66=4,G66,0)</f>
        <v>0</v>
      </c>
      <c r="BE66" s="139">
        <f>IF(AZ66=5,G66,0)</f>
        <v>0</v>
      </c>
      <c r="CZ66" s="139">
        <v>0</v>
      </c>
    </row>
    <row r="67" spans="1:57" ht="12.75">
      <c r="A67" s="179"/>
      <c r="B67" s="180" t="s">
        <v>68</v>
      </c>
      <c r="C67" s="181" t="str">
        <f>CONCATENATE(B60," ",C60)</f>
        <v>96 Bourání konstrukcí</v>
      </c>
      <c r="D67" s="179"/>
      <c r="E67" s="182"/>
      <c r="F67" s="182"/>
      <c r="G67" s="183">
        <f>SUM(G60:G66)</f>
        <v>0</v>
      </c>
      <c r="O67" s="172">
        <v>4</v>
      </c>
      <c r="BA67" s="184">
        <f>SUM(BA60:BA66)</f>
        <v>0</v>
      </c>
      <c r="BB67" s="184">
        <f>SUM(BB60:BB66)</f>
        <v>0</v>
      </c>
      <c r="BC67" s="184">
        <f>SUM(BC60:BC66)</f>
        <v>0</v>
      </c>
      <c r="BD67" s="184">
        <f>SUM(BD60:BD66)</f>
        <v>0</v>
      </c>
      <c r="BE67" s="184">
        <f>SUM(BE60:BE66)</f>
        <v>0</v>
      </c>
    </row>
    <row r="68" spans="1:15" ht="12.75">
      <c r="A68" s="165" t="s">
        <v>65</v>
      </c>
      <c r="B68" s="166" t="s">
        <v>177</v>
      </c>
      <c r="C68" s="167" t="s">
        <v>178</v>
      </c>
      <c r="D68" s="168"/>
      <c r="E68" s="169"/>
      <c r="F68" s="169"/>
      <c r="G68" s="170"/>
      <c r="H68" s="171"/>
      <c r="I68" s="171"/>
      <c r="O68" s="172">
        <v>1</v>
      </c>
    </row>
    <row r="69" spans="1:104" ht="12.75">
      <c r="A69" s="173">
        <v>42</v>
      </c>
      <c r="B69" s="174" t="s">
        <v>179</v>
      </c>
      <c r="C69" s="175" t="s">
        <v>180</v>
      </c>
      <c r="D69" s="176" t="s">
        <v>89</v>
      </c>
      <c r="E69" s="177">
        <v>172.8</v>
      </c>
      <c r="F69" s="177">
        <v>0</v>
      </c>
      <c r="G69" s="178">
        <f>E69*F69</f>
        <v>0</v>
      </c>
      <c r="O69" s="172">
        <v>2</v>
      </c>
      <c r="AA69" s="139">
        <v>12</v>
      </c>
      <c r="AB69" s="139">
        <v>0</v>
      </c>
      <c r="AC69" s="139">
        <v>42</v>
      </c>
      <c r="AZ69" s="139">
        <v>1</v>
      </c>
      <c r="BA69" s="139">
        <f>IF(AZ69=1,G69,0)</f>
        <v>0</v>
      </c>
      <c r="BB69" s="139">
        <f>IF(AZ69=2,G69,0)</f>
        <v>0</v>
      </c>
      <c r="BC69" s="139">
        <f>IF(AZ69=3,G69,0)</f>
        <v>0</v>
      </c>
      <c r="BD69" s="139">
        <f>IF(AZ69=4,G69,0)</f>
        <v>0</v>
      </c>
      <c r="BE69" s="139">
        <f>IF(AZ69=5,G69,0)</f>
        <v>0</v>
      </c>
      <c r="CZ69" s="139">
        <v>0</v>
      </c>
    </row>
    <row r="70" spans="1:57" ht="12.75">
      <c r="A70" s="179"/>
      <c r="B70" s="180" t="s">
        <v>68</v>
      </c>
      <c r="C70" s="181" t="str">
        <f>CONCATENATE(B68," ",C68)</f>
        <v>99 Staveništní přesun hmot</v>
      </c>
      <c r="D70" s="179"/>
      <c r="E70" s="182"/>
      <c r="F70" s="182"/>
      <c r="G70" s="183">
        <f>SUM(G68:G69)</f>
        <v>0</v>
      </c>
      <c r="O70" s="172">
        <v>4</v>
      </c>
      <c r="BA70" s="184">
        <f>SUM(BA68:BA69)</f>
        <v>0</v>
      </c>
      <c r="BB70" s="184">
        <f>SUM(BB68:BB69)</f>
        <v>0</v>
      </c>
      <c r="BC70" s="184">
        <f>SUM(BC68:BC69)</f>
        <v>0</v>
      </c>
      <c r="BD70" s="184">
        <f>SUM(BD68:BD69)</f>
        <v>0</v>
      </c>
      <c r="BE70" s="184">
        <f>SUM(BE68:BE69)</f>
        <v>0</v>
      </c>
    </row>
    <row r="71" spans="1:15" ht="12.75">
      <c r="A71" s="165" t="s">
        <v>65</v>
      </c>
      <c r="B71" s="166" t="s">
        <v>181</v>
      </c>
      <c r="C71" s="167" t="s">
        <v>182</v>
      </c>
      <c r="D71" s="168"/>
      <c r="E71" s="169"/>
      <c r="F71" s="169"/>
      <c r="G71" s="170"/>
      <c r="H71" s="171"/>
      <c r="I71" s="171"/>
      <c r="O71" s="172">
        <v>1</v>
      </c>
    </row>
    <row r="72" spans="1:104" ht="12.75">
      <c r="A72" s="173">
        <v>43</v>
      </c>
      <c r="B72" s="174" t="s">
        <v>183</v>
      </c>
      <c r="C72" s="175" t="s">
        <v>184</v>
      </c>
      <c r="D72" s="176" t="s">
        <v>86</v>
      </c>
      <c r="E72" s="177">
        <v>78.18</v>
      </c>
      <c r="F72" s="177">
        <v>0</v>
      </c>
      <c r="G72" s="178">
        <f>E72*F72</f>
        <v>0</v>
      </c>
      <c r="O72" s="172">
        <v>2</v>
      </c>
      <c r="AA72" s="139">
        <v>12</v>
      </c>
      <c r="AB72" s="139">
        <v>0</v>
      </c>
      <c r="AC72" s="139">
        <v>43</v>
      </c>
      <c r="AZ72" s="139">
        <v>2</v>
      </c>
      <c r="BA72" s="139">
        <f>IF(AZ72=1,G72,0)</f>
        <v>0</v>
      </c>
      <c r="BB72" s="139">
        <f>IF(AZ72=2,G72,0)</f>
        <v>0</v>
      </c>
      <c r="BC72" s="139">
        <f>IF(AZ72=3,G72,0)</f>
        <v>0</v>
      </c>
      <c r="BD72" s="139">
        <f>IF(AZ72=4,G72,0)</f>
        <v>0</v>
      </c>
      <c r="BE72" s="139">
        <f>IF(AZ72=5,G72,0)</f>
        <v>0</v>
      </c>
      <c r="CZ72" s="139">
        <v>0</v>
      </c>
    </row>
    <row r="73" spans="1:104" ht="22.5">
      <c r="A73" s="173">
        <v>44</v>
      </c>
      <c r="B73" s="174" t="s">
        <v>185</v>
      </c>
      <c r="C73" s="175" t="s">
        <v>186</v>
      </c>
      <c r="D73" s="176" t="s">
        <v>86</v>
      </c>
      <c r="E73" s="177">
        <v>86.2304</v>
      </c>
      <c r="F73" s="177">
        <v>0</v>
      </c>
      <c r="G73" s="178">
        <f>E73*F73</f>
        <v>0</v>
      </c>
      <c r="O73" s="172">
        <v>2</v>
      </c>
      <c r="AA73" s="139">
        <v>12</v>
      </c>
      <c r="AB73" s="139">
        <v>0</v>
      </c>
      <c r="AC73" s="139">
        <v>44</v>
      </c>
      <c r="AZ73" s="139">
        <v>2</v>
      </c>
      <c r="BA73" s="139">
        <f>IF(AZ73=1,G73,0)</f>
        <v>0</v>
      </c>
      <c r="BB73" s="139">
        <f>IF(AZ73=2,G73,0)</f>
        <v>0</v>
      </c>
      <c r="BC73" s="139">
        <f>IF(AZ73=3,G73,0)</f>
        <v>0</v>
      </c>
      <c r="BD73" s="139">
        <f>IF(AZ73=4,G73,0)</f>
        <v>0</v>
      </c>
      <c r="BE73" s="139">
        <f>IF(AZ73=5,G73,0)</f>
        <v>0</v>
      </c>
      <c r="CZ73" s="139">
        <v>0.00501</v>
      </c>
    </row>
    <row r="74" spans="1:104" ht="22.5">
      <c r="A74" s="173">
        <v>45</v>
      </c>
      <c r="B74" s="174" t="s">
        <v>187</v>
      </c>
      <c r="C74" s="175" t="s">
        <v>188</v>
      </c>
      <c r="D74" s="176" t="s">
        <v>86</v>
      </c>
      <c r="E74" s="177">
        <v>79.75</v>
      </c>
      <c r="F74" s="177">
        <v>0</v>
      </c>
      <c r="G74" s="178">
        <f>E74*F74</f>
        <v>0</v>
      </c>
      <c r="O74" s="172">
        <v>2</v>
      </c>
      <c r="AA74" s="139">
        <v>12</v>
      </c>
      <c r="AB74" s="139">
        <v>0</v>
      </c>
      <c r="AC74" s="139">
        <v>45</v>
      </c>
      <c r="AZ74" s="139">
        <v>2</v>
      </c>
      <c r="BA74" s="139">
        <f>IF(AZ74=1,G74,0)</f>
        <v>0</v>
      </c>
      <c r="BB74" s="139">
        <f>IF(AZ74=2,G74,0)</f>
        <v>0</v>
      </c>
      <c r="BC74" s="139">
        <f>IF(AZ74=3,G74,0)</f>
        <v>0</v>
      </c>
      <c r="BD74" s="139">
        <f>IF(AZ74=4,G74,0)</f>
        <v>0</v>
      </c>
      <c r="BE74" s="139">
        <f>IF(AZ74=5,G74,0)</f>
        <v>0</v>
      </c>
      <c r="CZ74" s="139">
        <v>0.00635</v>
      </c>
    </row>
    <row r="75" spans="1:104" ht="12.75">
      <c r="A75" s="173">
        <v>46</v>
      </c>
      <c r="B75" s="174" t="s">
        <v>189</v>
      </c>
      <c r="C75" s="175" t="s">
        <v>190</v>
      </c>
      <c r="D75" s="176" t="s">
        <v>54</v>
      </c>
      <c r="E75" s="177">
        <v>386.4</v>
      </c>
      <c r="F75" s="177">
        <v>0</v>
      </c>
      <c r="G75" s="178">
        <f>E75*F75</f>
        <v>0</v>
      </c>
      <c r="O75" s="172">
        <v>2</v>
      </c>
      <c r="AA75" s="139">
        <v>12</v>
      </c>
      <c r="AB75" s="139">
        <v>0</v>
      </c>
      <c r="AC75" s="139">
        <v>46</v>
      </c>
      <c r="AZ75" s="139">
        <v>2</v>
      </c>
      <c r="BA75" s="139">
        <f>IF(AZ75=1,G75,0)</f>
        <v>0</v>
      </c>
      <c r="BB75" s="139">
        <f>IF(AZ75=2,G75,0)</f>
        <v>0</v>
      </c>
      <c r="BC75" s="139">
        <f>IF(AZ75=3,G75,0)</f>
        <v>0</v>
      </c>
      <c r="BD75" s="139">
        <f>IF(AZ75=4,G75,0)</f>
        <v>0</v>
      </c>
      <c r="BE75" s="139">
        <f>IF(AZ75=5,G75,0)</f>
        <v>0</v>
      </c>
      <c r="CZ75" s="139">
        <v>0</v>
      </c>
    </row>
    <row r="76" spans="1:57" ht="12.75">
      <c r="A76" s="179"/>
      <c r="B76" s="180" t="s">
        <v>68</v>
      </c>
      <c r="C76" s="181" t="str">
        <f>CONCATENATE(B71," ",C71)</f>
        <v>711 Izolace proti vodě</v>
      </c>
      <c r="D76" s="179"/>
      <c r="E76" s="182"/>
      <c r="F76" s="182"/>
      <c r="G76" s="183">
        <f>SUM(G71:G75)</f>
        <v>0</v>
      </c>
      <c r="O76" s="172">
        <v>4</v>
      </c>
      <c r="BA76" s="184">
        <f>SUM(BA71:BA75)</f>
        <v>0</v>
      </c>
      <c r="BB76" s="184">
        <f>SUM(BB71:BB75)</f>
        <v>0</v>
      </c>
      <c r="BC76" s="184">
        <f>SUM(BC71:BC75)</f>
        <v>0</v>
      </c>
      <c r="BD76" s="184">
        <f>SUM(BD71:BD75)</f>
        <v>0</v>
      </c>
      <c r="BE76" s="184">
        <f>SUM(BE71:BE75)</f>
        <v>0</v>
      </c>
    </row>
    <row r="77" spans="1:15" ht="12.75">
      <c r="A77" s="165" t="s">
        <v>65</v>
      </c>
      <c r="B77" s="166" t="s">
        <v>191</v>
      </c>
      <c r="C77" s="167" t="s">
        <v>192</v>
      </c>
      <c r="D77" s="168"/>
      <c r="E77" s="169"/>
      <c r="F77" s="169"/>
      <c r="G77" s="170"/>
      <c r="H77" s="171"/>
      <c r="I77" s="171"/>
      <c r="O77" s="172">
        <v>1</v>
      </c>
    </row>
    <row r="78" spans="1:104" ht="12.75">
      <c r="A78" s="173">
        <v>47</v>
      </c>
      <c r="B78" s="174" t="s">
        <v>193</v>
      </c>
      <c r="C78" s="175" t="s">
        <v>194</v>
      </c>
      <c r="D78" s="176" t="s">
        <v>92</v>
      </c>
      <c r="E78" s="177">
        <v>111</v>
      </c>
      <c r="F78" s="177">
        <v>0</v>
      </c>
      <c r="G78" s="178">
        <f>E78*F78</f>
        <v>0</v>
      </c>
      <c r="O78" s="172">
        <v>2</v>
      </c>
      <c r="AA78" s="139">
        <v>12</v>
      </c>
      <c r="AB78" s="139">
        <v>0</v>
      </c>
      <c r="AC78" s="139">
        <v>47</v>
      </c>
      <c r="AZ78" s="139">
        <v>2</v>
      </c>
      <c r="BA78" s="139">
        <f>IF(AZ78=1,G78,0)</f>
        <v>0</v>
      </c>
      <c r="BB78" s="139">
        <f>IF(AZ78=2,G78,0)</f>
        <v>0</v>
      </c>
      <c r="BC78" s="139">
        <f>IF(AZ78=3,G78,0)</f>
        <v>0</v>
      </c>
      <c r="BD78" s="139">
        <f>IF(AZ78=4,G78,0)</f>
        <v>0</v>
      </c>
      <c r="BE78" s="139">
        <f>IF(AZ78=5,G78,0)</f>
        <v>0</v>
      </c>
      <c r="CZ78" s="139">
        <v>0.00255</v>
      </c>
    </row>
    <row r="79" spans="1:104" ht="12.75">
      <c r="A79" s="173">
        <v>48</v>
      </c>
      <c r="B79" s="174" t="s">
        <v>195</v>
      </c>
      <c r="C79" s="175" t="s">
        <v>196</v>
      </c>
      <c r="D79" s="176" t="s">
        <v>73</v>
      </c>
      <c r="E79" s="177">
        <v>1.7476</v>
      </c>
      <c r="F79" s="177">
        <v>0</v>
      </c>
      <c r="G79" s="178">
        <f>E79*F79</f>
        <v>0</v>
      </c>
      <c r="O79" s="172">
        <v>2</v>
      </c>
      <c r="AA79" s="139">
        <v>12</v>
      </c>
      <c r="AB79" s="139">
        <v>1</v>
      </c>
      <c r="AC79" s="139">
        <v>48</v>
      </c>
      <c r="AZ79" s="139">
        <v>2</v>
      </c>
      <c r="BA79" s="139">
        <f>IF(AZ79=1,G79,0)</f>
        <v>0</v>
      </c>
      <c r="BB79" s="139">
        <f>IF(AZ79=2,G79,0)</f>
        <v>0</v>
      </c>
      <c r="BC79" s="139">
        <f>IF(AZ79=3,G79,0)</f>
        <v>0</v>
      </c>
      <c r="BD79" s="139">
        <f>IF(AZ79=4,G79,0)</f>
        <v>0</v>
      </c>
      <c r="BE79" s="139">
        <f>IF(AZ79=5,G79,0)</f>
        <v>0</v>
      </c>
      <c r="CZ79" s="139">
        <v>0.55</v>
      </c>
    </row>
    <row r="80" spans="1:104" ht="12.75">
      <c r="A80" s="173">
        <v>49</v>
      </c>
      <c r="B80" s="174" t="s">
        <v>197</v>
      </c>
      <c r="C80" s="175" t="s">
        <v>198</v>
      </c>
      <c r="D80" s="176" t="s">
        <v>199</v>
      </c>
      <c r="E80" s="177">
        <v>0.4359</v>
      </c>
      <c r="F80" s="177">
        <v>0</v>
      </c>
      <c r="G80" s="178">
        <f>E80*F80</f>
        <v>0</v>
      </c>
      <c r="O80" s="172">
        <v>2</v>
      </c>
      <c r="AA80" s="139">
        <v>12</v>
      </c>
      <c r="AB80" s="139">
        <v>1</v>
      </c>
      <c r="AC80" s="139">
        <v>49</v>
      </c>
      <c r="AZ80" s="139">
        <v>2</v>
      </c>
      <c r="BA80" s="139">
        <f>IF(AZ80=1,G80,0)</f>
        <v>0</v>
      </c>
      <c r="BB80" s="139">
        <f>IF(AZ80=2,G80,0)</f>
        <v>0</v>
      </c>
      <c r="BC80" s="139">
        <f>IF(AZ80=3,G80,0)</f>
        <v>0</v>
      </c>
      <c r="BD80" s="139">
        <f>IF(AZ80=4,G80,0)</f>
        <v>0</v>
      </c>
      <c r="BE80" s="139">
        <f>IF(AZ80=5,G80,0)</f>
        <v>0</v>
      </c>
      <c r="CZ80" s="139">
        <v>1</v>
      </c>
    </row>
    <row r="81" spans="1:104" ht="12.75">
      <c r="A81" s="173">
        <v>50</v>
      </c>
      <c r="B81" s="174" t="s">
        <v>200</v>
      </c>
      <c r="C81" s="175" t="s">
        <v>201</v>
      </c>
      <c r="D81" s="176" t="s">
        <v>89</v>
      </c>
      <c r="E81" s="177">
        <v>0.4359</v>
      </c>
      <c r="F81" s="177">
        <v>0</v>
      </c>
      <c r="G81" s="178">
        <f>E81*F81</f>
        <v>0</v>
      </c>
      <c r="O81" s="172">
        <v>2</v>
      </c>
      <c r="AA81" s="139">
        <v>12</v>
      </c>
      <c r="AB81" s="139">
        <v>0</v>
      </c>
      <c r="AC81" s="139">
        <v>50</v>
      </c>
      <c r="AZ81" s="139">
        <v>2</v>
      </c>
      <c r="BA81" s="139">
        <f>IF(AZ81=1,G81,0)</f>
        <v>0</v>
      </c>
      <c r="BB81" s="139">
        <f>IF(AZ81=2,G81,0)</f>
        <v>0</v>
      </c>
      <c r="BC81" s="139">
        <f>IF(AZ81=3,G81,0)</f>
        <v>0</v>
      </c>
      <c r="BD81" s="139">
        <f>IF(AZ81=4,G81,0)</f>
        <v>0</v>
      </c>
      <c r="BE81" s="139">
        <f>IF(AZ81=5,G81,0)</f>
        <v>0</v>
      </c>
      <c r="CZ81" s="139">
        <v>0.01709</v>
      </c>
    </row>
    <row r="82" spans="1:104" ht="12.75">
      <c r="A82" s="173">
        <v>51</v>
      </c>
      <c r="B82" s="174" t="s">
        <v>202</v>
      </c>
      <c r="C82" s="175" t="s">
        <v>203</v>
      </c>
      <c r="D82" s="176" t="s">
        <v>86</v>
      </c>
      <c r="E82" s="177">
        <v>72.5</v>
      </c>
      <c r="F82" s="177">
        <v>0</v>
      </c>
      <c r="G82" s="178">
        <f>E82*F82</f>
        <v>0</v>
      </c>
      <c r="O82" s="172">
        <v>2</v>
      </c>
      <c r="AA82" s="139">
        <v>12</v>
      </c>
      <c r="AB82" s="139">
        <v>0</v>
      </c>
      <c r="AC82" s="139">
        <v>51</v>
      </c>
      <c r="AZ82" s="139">
        <v>2</v>
      </c>
      <c r="BA82" s="139">
        <f>IF(AZ82=1,G82,0)</f>
        <v>0</v>
      </c>
      <c r="BB82" s="139">
        <f>IF(AZ82=2,G82,0)</f>
        <v>0</v>
      </c>
      <c r="BC82" s="139">
        <f>IF(AZ82=3,G82,0)</f>
        <v>0</v>
      </c>
      <c r="BD82" s="139">
        <f>IF(AZ82=4,G82,0)</f>
        <v>0</v>
      </c>
      <c r="BE82" s="139">
        <f>IF(AZ82=5,G82,0)</f>
        <v>0</v>
      </c>
      <c r="CZ82" s="139">
        <v>7E-05</v>
      </c>
    </row>
    <row r="83" spans="1:104" ht="12.75">
      <c r="A83" s="173">
        <v>52</v>
      </c>
      <c r="B83" s="174" t="s">
        <v>204</v>
      </c>
      <c r="C83" s="175" t="s">
        <v>205</v>
      </c>
      <c r="D83" s="176" t="s">
        <v>86</v>
      </c>
      <c r="E83" s="177">
        <v>76.125</v>
      </c>
      <c r="F83" s="177">
        <v>0</v>
      </c>
      <c r="G83" s="178">
        <f>E83*F83</f>
        <v>0</v>
      </c>
      <c r="O83" s="172">
        <v>2</v>
      </c>
      <c r="AA83" s="139">
        <v>12</v>
      </c>
      <c r="AB83" s="139">
        <v>1</v>
      </c>
      <c r="AC83" s="139">
        <v>52</v>
      </c>
      <c r="AZ83" s="139">
        <v>2</v>
      </c>
      <c r="BA83" s="139">
        <f>IF(AZ83=1,G83,0)</f>
        <v>0</v>
      </c>
      <c r="BB83" s="139">
        <f>IF(AZ83=2,G83,0)</f>
        <v>0</v>
      </c>
      <c r="BC83" s="139">
        <f>IF(AZ83=3,G83,0)</f>
        <v>0</v>
      </c>
      <c r="BD83" s="139">
        <f>IF(AZ83=4,G83,0)</f>
        <v>0</v>
      </c>
      <c r="BE83" s="139">
        <f>IF(AZ83=5,G83,0)</f>
        <v>0</v>
      </c>
      <c r="CZ83" s="139">
        <v>0.013</v>
      </c>
    </row>
    <row r="84" spans="1:104" ht="12.75">
      <c r="A84" s="173">
        <v>53</v>
      </c>
      <c r="B84" s="174" t="s">
        <v>206</v>
      </c>
      <c r="C84" s="175" t="s">
        <v>207</v>
      </c>
      <c r="D84" s="176" t="s">
        <v>95</v>
      </c>
      <c r="E84" s="177">
        <v>10</v>
      </c>
      <c r="F84" s="177">
        <v>0</v>
      </c>
      <c r="G84" s="178">
        <f>E84*F84</f>
        <v>0</v>
      </c>
      <c r="O84" s="172">
        <v>2</v>
      </c>
      <c r="AA84" s="139">
        <v>12</v>
      </c>
      <c r="AB84" s="139">
        <v>1</v>
      </c>
      <c r="AC84" s="139">
        <v>53</v>
      </c>
      <c r="AZ84" s="139">
        <v>2</v>
      </c>
      <c r="BA84" s="139">
        <f>IF(AZ84=1,G84,0)</f>
        <v>0</v>
      </c>
      <c r="BB84" s="139">
        <f>IF(AZ84=2,G84,0)</f>
        <v>0</v>
      </c>
      <c r="BC84" s="139">
        <f>IF(AZ84=3,G84,0)</f>
        <v>0</v>
      </c>
      <c r="BD84" s="139">
        <f>IF(AZ84=4,G84,0)</f>
        <v>0</v>
      </c>
      <c r="BE84" s="139">
        <f>IF(AZ84=5,G84,0)</f>
        <v>0</v>
      </c>
      <c r="CZ84" s="139">
        <v>3E-05</v>
      </c>
    </row>
    <row r="85" spans="1:104" ht="12.75">
      <c r="A85" s="173">
        <v>54</v>
      </c>
      <c r="B85" s="174" t="s">
        <v>208</v>
      </c>
      <c r="C85" s="175" t="s">
        <v>209</v>
      </c>
      <c r="D85" s="176" t="s">
        <v>54</v>
      </c>
      <c r="E85" s="177">
        <v>720.55</v>
      </c>
      <c r="F85" s="177">
        <v>0</v>
      </c>
      <c r="G85" s="178">
        <f>E85*F85</f>
        <v>0</v>
      </c>
      <c r="O85" s="172">
        <v>2</v>
      </c>
      <c r="AA85" s="139">
        <v>12</v>
      </c>
      <c r="AB85" s="139">
        <v>0</v>
      </c>
      <c r="AC85" s="139">
        <v>54</v>
      </c>
      <c r="AZ85" s="139">
        <v>2</v>
      </c>
      <c r="BA85" s="139">
        <f>IF(AZ85=1,G85,0)</f>
        <v>0</v>
      </c>
      <c r="BB85" s="139">
        <f>IF(AZ85=2,G85,0)</f>
        <v>0</v>
      </c>
      <c r="BC85" s="139">
        <f>IF(AZ85=3,G85,0)</f>
        <v>0</v>
      </c>
      <c r="BD85" s="139">
        <f>IF(AZ85=4,G85,0)</f>
        <v>0</v>
      </c>
      <c r="BE85" s="139">
        <f>IF(AZ85=5,G85,0)</f>
        <v>0</v>
      </c>
      <c r="CZ85" s="139">
        <v>0</v>
      </c>
    </row>
    <row r="86" spans="1:57" ht="12.75">
      <c r="A86" s="179"/>
      <c r="B86" s="180" t="s">
        <v>68</v>
      </c>
      <c r="C86" s="181" t="str">
        <f>CONCATENATE(B77," ",C77)</f>
        <v>762 Konstrukce tesařské</v>
      </c>
      <c r="D86" s="179"/>
      <c r="E86" s="182"/>
      <c r="F86" s="182"/>
      <c r="G86" s="183">
        <f>SUM(G77:G85)</f>
        <v>0</v>
      </c>
      <c r="O86" s="172">
        <v>4</v>
      </c>
      <c r="BA86" s="184">
        <f>SUM(BA77:BA85)</f>
        <v>0</v>
      </c>
      <c r="BB86" s="184">
        <f>SUM(BB77:BB85)</f>
        <v>0</v>
      </c>
      <c r="BC86" s="184">
        <f>SUM(BC77:BC85)</f>
        <v>0</v>
      </c>
      <c r="BD86" s="184">
        <f>SUM(BD77:BD85)</f>
        <v>0</v>
      </c>
      <c r="BE86" s="184">
        <f>SUM(BE77:BE85)</f>
        <v>0</v>
      </c>
    </row>
    <row r="87" spans="1:15" ht="12.75">
      <c r="A87" s="165" t="s">
        <v>65</v>
      </c>
      <c r="B87" s="166" t="s">
        <v>210</v>
      </c>
      <c r="C87" s="167" t="s">
        <v>211</v>
      </c>
      <c r="D87" s="168"/>
      <c r="E87" s="169"/>
      <c r="F87" s="169"/>
      <c r="G87" s="170"/>
      <c r="H87" s="171"/>
      <c r="I87" s="171"/>
      <c r="O87" s="172">
        <v>1</v>
      </c>
    </row>
    <row r="88" spans="1:104" ht="12.75">
      <c r="A88" s="173">
        <v>55</v>
      </c>
      <c r="B88" s="174" t="s">
        <v>212</v>
      </c>
      <c r="C88" s="175" t="s">
        <v>213</v>
      </c>
      <c r="D88" s="176" t="s">
        <v>95</v>
      </c>
      <c r="E88" s="177">
        <v>1</v>
      </c>
      <c r="F88" s="177">
        <v>0</v>
      </c>
      <c r="G88" s="178">
        <f>E88*F88</f>
        <v>0</v>
      </c>
      <c r="O88" s="172">
        <v>2</v>
      </c>
      <c r="AA88" s="139">
        <v>12</v>
      </c>
      <c r="AB88" s="139">
        <v>0</v>
      </c>
      <c r="AC88" s="139">
        <v>55</v>
      </c>
      <c r="AZ88" s="139">
        <v>2</v>
      </c>
      <c r="BA88" s="139">
        <f>IF(AZ88=1,G88,0)</f>
        <v>0</v>
      </c>
      <c r="BB88" s="139">
        <f>IF(AZ88=2,G88,0)</f>
        <v>0</v>
      </c>
      <c r="BC88" s="139">
        <f>IF(AZ88=3,G88,0)</f>
        <v>0</v>
      </c>
      <c r="BD88" s="139">
        <f>IF(AZ88=4,G88,0)</f>
        <v>0</v>
      </c>
      <c r="BE88" s="139">
        <f>IF(AZ88=5,G88,0)</f>
        <v>0</v>
      </c>
      <c r="CZ88" s="139">
        <v>0.00034</v>
      </c>
    </row>
    <row r="89" spans="1:104" ht="12.75">
      <c r="A89" s="173">
        <v>56</v>
      </c>
      <c r="B89" s="174" t="s">
        <v>214</v>
      </c>
      <c r="C89" s="175" t="s">
        <v>215</v>
      </c>
      <c r="D89" s="176" t="s">
        <v>92</v>
      </c>
      <c r="E89" s="177">
        <v>4.1</v>
      </c>
      <c r="F89" s="177">
        <v>0</v>
      </c>
      <c r="G89" s="178">
        <f>E89*F89</f>
        <v>0</v>
      </c>
      <c r="O89" s="172">
        <v>2</v>
      </c>
      <c r="AA89" s="139">
        <v>12</v>
      </c>
      <c r="AB89" s="139">
        <v>0</v>
      </c>
      <c r="AC89" s="139">
        <v>56</v>
      </c>
      <c r="AZ89" s="139">
        <v>2</v>
      </c>
      <c r="BA89" s="139">
        <f>IF(AZ89=1,G89,0)</f>
        <v>0</v>
      </c>
      <c r="BB89" s="139">
        <f>IF(AZ89=2,G89,0)</f>
        <v>0</v>
      </c>
      <c r="BC89" s="139">
        <f>IF(AZ89=3,G89,0)</f>
        <v>0</v>
      </c>
      <c r="BD89" s="139">
        <f>IF(AZ89=4,G89,0)</f>
        <v>0</v>
      </c>
      <c r="BE89" s="139">
        <f>IF(AZ89=5,G89,0)</f>
        <v>0</v>
      </c>
      <c r="CZ89" s="139">
        <v>0.00205</v>
      </c>
    </row>
    <row r="90" spans="1:104" ht="12.75">
      <c r="A90" s="173">
        <v>57</v>
      </c>
      <c r="B90" s="174" t="s">
        <v>216</v>
      </c>
      <c r="C90" s="175" t="s">
        <v>217</v>
      </c>
      <c r="D90" s="176" t="s">
        <v>92</v>
      </c>
      <c r="E90" s="177">
        <v>2.8</v>
      </c>
      <c r="F90" s="177">
        <v>0</v>
      </c>
      <c r="G90" s="178">
        <f>E90*F90</f>
        <v>0</v>
      </c>
      <c r="O90" s="172">
        <v>2</v>
      </c>
      <c r="AA90" s="139">
        <v>12</v>
      </c>
      <c r="AB90" s="139">
        <v>0</v>
      </c>
      <c r="AC90" s="139">
        <v>57</v>
      </c>
      <c r="AZ90" s="139">
        <v>2</v>
      </c>
      <c r="BA90" s="139">
        <f>IF(AZ90=1,G90,0)</f>
        <v>0</v>
      </c>
      <c r="BB90" s="139">
        <f>IF(AZ90=2,G90,0)</f>
        <v>0</v>
      </c>
      <c r="BC90" s="139">
        <f>IF(AZ90=3,G90,0)</f>
        <v>0</v>
      </c>
      <c r="BD90" s="139">
        <f>IF(AZ90=4,G90,0)</f>
        <v>0</v>
      </c>
      <c r="BE90" s="139">
        <f>IF(AZ90=5,G90,0)</f>
        <v>0</v>
      </c>
      <c r="CZ90" s="139">
        <v>0.00312</v>
      </c>
    </row>
    <row r="91" spans="1:104" ht="12.75">
      <c r="A91" s="173">
        <v>58</v>
      </c>
      <c r="B91" s="174" t="s">
        <v>218</v>
      </c>
      <c r="C91" s="175" t="s">
        <v>219</v>
      </c>
      <c r="D91" s="176" t="s">
        <v>92</v>
      </c>
      <c r="E91" s="177">
        <v>3</v>
      </c>
      <c r="F91" s="177">
        <v>0</v>
      </c>
      <c r="G91" s="178">
        <f>E91*F91</f>
        <v>0</v>
      </c>
      <c r="O91" s="172">
        <v>2</v>
      </c>
      <c r="AA91" s="139">
        <v>12</v>
      </c>
      <c r="AB91" s="139">
        <v>0</v>
      </c>
      <c r="AC91" s="139">
        <v>58</v>
      </c>
      <c r="AZ91" s="139">
        <v>2</v>
      </c>
      <c r="BA91" s="139">
        <f>IF(AZ91=1,G91,0)</f>
        <v>0</v>
      </c>
      <c r="BB91" s="139">
        <f>IF(AZ91=2,G91,0)</f>
        <v>0</v>
      </c>
      <c r="BC91" s="139">
        <f>IF(AZ91=3,G91,0)</f>
        <v>0</v>
      </c>
      <c r="BD91" s="139">
        <f>IF(AZ91=4,G91,0)</f>
        <v>0</v>
      </c>
      <c r="BE91" s="139">
        <f>IF(AZ91=5,G91,0)</f>
        <v>0</v>
      </c>
      <c r="CZ91" s="139">
        <v>0.00247</v>
      </c>
    </row>
    <row r="92" spans="1:104" ht="12.75">
      <c r="A92" s="173">
        <v>59</v>
      </c>
      <c r="B92" s="174" t="s">
        <v>220</v>
      </c>
      <c r="C92" s="175" t="s">
        <v>221</v>
      </c>
      <c r="D92" s="176" t="s">
        <v>92</v>
      </c>
      <c r="E92" s="177">
        <v>35.05</v>
      </c>
      <c r="F92" s="177">
        <v>0</v>
      </c>
      <c r="G92" s="178">
        <f>E92*F92</f>
        <v>0</v>
      </c>
      <c r="O92" s="172">
        <v>2</v>
      </c>
      <c r="AA92" s="139">
        <v>12</v>
      </c>
      <c r="AB92" s="139">
        <v>0</v>
      </c>
      <c r="AC92" s="139">
        <v>59</v>
      </c>
      <c r="AZ92" s="139">
        <v>2</v>
      </c>
      <c r="BA92" s="139">
        <f>IF(AZ92=1,G92,0)</f>
        <v>0</v>
      </c>
      <c r="BB92" s="139">
        <f>IF(AZ92=2,G92,0)</f>
        <v>0</v>
      </c>
      <c r="BC92" s="139">
        <f>IF(AZ92=3,G92,0)</f>
        <v>0</v>
      </c>
      <c r="BD92" s="139">
        <f>IF(AZ92=4,G92,0)</f>
        <v>0</v>
      </c>
      <c r="BE92" s="139">
        <f>IF(AZ92=5,G92,0)</f>
        <v>0</v>
      </c>
      <c r="CZ92" s="139">
        <v>0</v>
      </c>
    </row>
    <row r="93" spans="1:104" ht="12.75">
      <c r="A93" s="173">
        <v>60</v>
      </c>
      <c r="B93" s="174" t="s">
        <v>96</v>
      </c>
      <c r="C93" s="175" t="s">
        <v>222</v>
      </c>
      <c r="D93" s="176" t="s">
        <v>92</v>
      </c>
      <c r="E93" s="177">
        <v>4.1</v>
      </c>
      <c r="F93" s="177">
        <v>0</v>
      </c>
      <c r="G93" s="178">
        <f>E93*F93</f>
        <v>0</v>
      </c>
      <c r="O93" s="172">
        <v>2</v>
      </c>
      <c r="AA93" s="139">
        <v>12</v>
      </c>
      <c r="AB93" s="139">
        <v>0</v>
      </c>
      <c r="AC93" s="139">
        <v>60</v>
      </c>
      <c r="AZ93" s="139">
        <v>2</v>
      </c>
      <c r="BA93" s="139">
        <f>IF(AZ93=1,G93,0)</f>
        <v>0</v>
      </c>
      <c r="BB93" s="139">
        <f>IF(AZ93=2,G93,0)</f>
        <v>0</v>
      </c>
      <c r="BC93" s="139">
        <f>IF(AZ93=3,G93,0)</f>
        <v>0</v>
      </c>
      <c r="BD93" s="139">
        <f>IF(AZ93=4,G93,0)</f>
        <v>0</v>
      </c>
      <c r="BE93" s="139">
        <f>IF(AZ93=5,G93,0)</f>
        <v>0</v>
      </c>
      <c r="CZ93" s="139">
        <v>0</v>
      </c>
    </row>
    <row r="94" spans="1:104" ht="12.75">
      <c r="A94" s="173">
        <v>61</v>
      </c>
      <c r="B94" s="174" t="s">
        <v>223</v>
      </c>
      <c r="C94" s="175" t="s">
        <v>224</v>
      </c>
      <c r="D94" s="176" t="s">
        <v>54</v>
      </c>
      <c r="E94" s="177">
        <v>198.98</v>
      </c>
      <c r="F94" s="177">
        <v>0</v>
      </c>
      <c r="G94" s="178">
        <f>E94*F94</f>
        <v>0</v>
      </c>
      <c r="O94" s="172">
        <v>2</v>
      </c>
      <c r="AA94" s="139">
        <v>12</v>
      </c>
      <c r="AB94" s="139">
        <v>0</v>
      </c>
      <c r="AC94" s="139">
        <v>61</v>
      </c>
      <c r="AZ94" s="139">
        <v>2</v>
      </c>
      <c r="BA94" s="139">
        <f>IF(AZ94=1,G94,0)</f>
        <v>0</v>
      </c>
      <c r="BB94" s="139">
        <f>IF(AZ94=2,G94,0)</f>
        <v>0</v>
      </c>
      <c r="BC94" s="139">
        <f>IF(AZ94=3,G94,0)</f>
        <v>0</v>
      </c>
      <c r="BD94" s="139">
        <f>IF(AZ94=4,G94,0)</f>
        <v>0</v>
      </c>
      <c r="BE94" s="139">
        <f>IF(AZ94=5,G94,0)</f>
        <v>0</v>
      </c>
      <c r="CZ94" s="139">
        <v>0</v>
      </c>
    </row>
    <row r="95" spans="1:57" ht="12.75">
      <c r="A95" s="179"/>
      <c r="B95" s="180" t="s">
        <v>68</v>
      </c>
      <c r="C95" s="181" t="str">
        <f>CONCATENATE(B87," ",C87)</f>
        <v>764 Konstrukce klempířské</v>
      </c>
      <c r="D95" s="179"/>
      <c r="E95" s="182"/>
      <c r="F95" s="182"/>
      <c r="G95" s="183">
        <f>SUM(G87:G94)</f>
        <v>0</v>
      </c>
      <c r="O95" s="172">
        <v>4</v>
      </c>
      <c r="BA95" s="184">
        <f>SUM(BA87:BA94)</f>
        <v>0</v>
      </c>
      <c r="BB95" s="184">
        <f>SUM(BB87:BB94)</f>
        <v>0</v>
      </c>
      <c r="BC95" s="184">
        <f>SUM(BC87:BC94)</f>
        <v>0</v>
      </c>
      <c r="BD95" s="184">
        <f>SUM(BD87:BD94)</f>
        <v>0</v>
      </c>
      <c r="BE95" s="184">
        <f>SUM(BE87:BE94)</f>
        <v>0</v>
      </c>
    </row>
    <row r="96" spans="1:15" ht="12.75">
      <c r="A96" s="165" t="s">
        <v>65</v>
      </c>
      <c r="B96" s="166" t="s">
        <v>225</v>
      </c>
      <c r="C96" s="167" t="s">
        <v>226</v>
      </c>
      <c r="D96" s="168"/>
      <c r="E96" s="169"/>
      <c r="F96" s="169"/>
      <c r="G96" s="170"/>
      <c r="H96" s="171"/>
      <c r="I96" s="171"/>
      <c r="O96" s="172">
        <v>1</v>
      </c>
    </row>
    <row r="97" spans="1:104" ht="12.75">
      <c r="A97" s="173">
        <v>62</v>
      </c>
      <c r="B97" s="174" t="s">
        <v>227</v>
      </c>
      <c r="C97" s="175" t="s">
        <v>228</v>
      </c>
      <c r="D97" s="176" t="s">
        <v>95</v>
      </c>
      <c r="E97" s="177">
        <v>2</v>
      </c>
      <c r="F97" s="177">
        <v>0</v>
      </c>
      <c r="G97" s="178">
        <f>E97*F97</f>
        <v>0</v>
      </c>
      <c r="O97" s="172">
        <v>2</v>
      </c>
      <c r="AA97" s="139">
        <v>12</v>
      </c>
      <c r="AB97" s="139">
        <v>0</v>
      </c>
      <c r="AC97" s="139">
        <v>62</v>
      </c>
      <c r="AZ97" s="139">
        <v>2</v>
      </c>
      <c r="BA97" s="139">
        <f>IF(AZ97=1,G97,0)</f>
        <v>0</v>
      </c>
      <c r="BB97" s="139">
        <f>IF(AZ97=2,G97,0)</f>
        <v>0</v>
      </c>
      <c r="BC97" s="139">
        <f>IF(AZ97=3,G97,0)</f>
        <v>0</v>
      </c>
      <c r="BD97" s="139">
        <f>IF(AZ97=4,G97,0)</f>
        <v>0</v>
      </c>
      <c r="BE97" s="139">
        <f>IF(AZ97=5,G97,0)</f>
        <v>0</v>
      </c>
      <c r="CZ97" s="139">
        <v>1E-05</v>
      </c>
    </row>
    <row r="98" spans="1:104" ht="12.75">
      <c r="A98" s="173">
        <v>63</v>
      </c>
      <c r="B98" s="174" t="s">
        <v>114</v>
      </c>
      <c r="C98" s="175" t="s">
        <v>229</v>
      </c>
      <c r="D98" s="176" t="s">
        <v>92</v>
      </c>
      <c r="E98" s="177">
        <v>3</v>
      </c>
      <c r="F98" s="177">
        <v>0</v>
      </c>
      <c r="G98" s="178">
        <f>E98*F98</f>
        <v>0</v>
      </c>
      <c r="O98" s="172">
        <v>2</v>
      </c>
      <c r="AA98" s="139">
        <v>12</v>
      </c>
      <c r="AB98" s="139">
        <v>0</v>
      </c>
      <c r="AC98" s="139">
        <v>63</v>
      </c>
      <c r="AZ98" s="139">
        <v>2</v>
      </c>
      <c r="BA98" s="139">
        <f>IF(AZ98=1,G98,0)</f>
        <v>0</v>
      </c>
      <c r="BB98" s="139">
        <f>IF(AZ98=2,G98,0)</f>
        <v>0</v>
      </c>
      <c r="BC98" s="139">
        <f>IF(AZ98=3,G98,0)</f>
        <v>0</v>
      </c>
      <c r="BD98" s="139">
        <f>IF(AZ98=4,G98,0)</f>
        <v>0</v>
      </c>
      <c r="BE98" s="139">
        <f>IF(AZ98=5,G98,0)</f>
        <v>0</v>
      </c>
      <c r="CZ98" s="139">
        <v>0</v>
      </c>
    </row>
    <row r="99" spans="1:104" ht="12.75">
      <c r="A99" s="173">
        <v>64</v>
      </c>
      <c r="B99" s="174" t="s">
        <v>230</v>
      </c>
      <c r="C99" s="175" t="s">
        <v>231</v>
      </c>
      <c r="D99" s="176" t="s">
        <v>54</v>
      </c>
      <c r="E99" s="177">
        <v>10.6</v>
      </c>
      <c r="F99" s="177">
        <v>0</v>
      </c>
      <c r="G99" s="178">
        <f>E99*F99</f>
        <v>0</v>
      </c>
      <c r="O99" s="172">
        <v>2</v>
      </c>
      <c r="AA99" s="139">
        <v>12</v>
      </c>
      <c r="AB99" s="139">
        <v>0</v>
      </c>
      <c r="AC99" s="139">
        <v>64</v>
      </c>
      <c r="AZ99" s="139">
        <v>2</v>
      </c>
      <c r="BA99" s="139">
        <f>IF(AZ99=1,G99,0)</f>
        <v>0</v>
      </c>
      <c r="BB99" s="139">
        <f>IF(AZ99=2,G99,0)</f>
        <v>0</v>
      </c>
      <c r="BC99" s="139">
        <f>IF(AZ99=3,G99,0)</f>
        <v>0</v>
      </c>
      <c r="BD99" s="139">
        <f>IF(AZ99=4,G99,0)</f>
        <v>0</v>
      </c>
      <c r="BE99" s="139">
        <f>IF(AZ99=5,G99,0)</f>
        <v>0</v>
      </c>
      <c r="CZ99" s="139">
        <v>0</v>
      </c>
    </row>
    <row r="100" spans="1:57" ht="12.75">
      <c r="A100" s="179"/>
      <c r="B100" s="180" t="s">
        <v>68</v>
      </c>
      <c r="C100" s="181" t="str">
        <f>CONCATENATE(B96," ",C96)</f>
        <v>766 Konstrukce truhlářské</v>
      </c>
      <c r="D100" s="179"/>
      <c r="E100" s="182"/>
      <c r="F100" s="182"/>
      <c r="G100" s="183">
        <f>SUM(G96:G99)</f>
        <v>0</v>
      </c>
      <c r="O100" s="172">
        <v>4</v>
      </c>
      <c r="BA100" s="184">
        <f>SUM(BA96:BA99)</f>
        <v>0</v>
      </c>
      <c r="BB100" s="184">
        <f>SUM(BB96:BB99)</f>
        <v>0</v>
      </c>
      <c r="BC100" s="184">
        <f>SUM(BC96:BC99)</f>
        <v>0</v>
      </c>
      <c r="BD100" s="184">
        <f>SUM(BD96:BD99)</f>
        <v>0</v>
      </c>
      <c r="BE100" s="184">
        <f>SUM(BE96:BE99)</f>
        <v>0</v>
      </c>
    </row>
    <row r="101" spans="1:15" ht="12.75">
      <c r="A101" s="165" t="s">
        <v>65</v>
      </c>
      <c r="B101" s="166" t="s">
        <v>232</v>
      </c>
      <c r="C101" s="167" t="s">
        <v>233</v>
      </c>
      <c r="D101" s="168"/>
      <c r="E101" s="169"/>
      <c r="F101" s="169"/>
      <c r="G101" s="170"/>
      <c r="H101" s="171"/>
      <c r="I101" s="171"/>
      <c r="O101" s="172">
        <v>1</v>
      </c>
    </row>
    <row r="102" spans="1:104" ht="12.75">
      <c r="A102" s="173">
        <v>65</v>
      </c>
      <c r="B102" s="174" t="s">
        <v>234</v>
      </c>
      <c r="C102" s="175" t="s">
        <v>235</v>
      </c>
      <c r="D102" s="176" t="s">
        <v>95</v>
      </c>
      <c r="E102" s="177">
        <v>1</v>
      </c>
      <c r="F102" s="177">
        <v>0</v>
      </c>
      <c r="G102" s="178">
        <f>E102*F102</f>
        <v>0</v>
      </c>
      <c r="O102" s="172">
        <v>2</v>
      </c>
      <c r="AA102" s="139">
        <v>12</v>
      </c>
      <c r="AB102" s="139">
        <v>0</v>
      </c>
      <c r="AC102" s="139">
        <v>65</v>
      </c>
      <c r="AZ102" s="139">
        <v>2</v>
      </c>
      <c r="BA102" s="139">
        <f>IF(AZ102=1,G102,0)</f>
        <v>0</v>
      </c>
      <c r="BB102" s="139">
        <f>IF(AZ102=2,G102,0)</f>
        <v>0</v>
      </c>
      <c r="BC102" s="139">
        <f>IF(AZ102=3,G102,0)</f>
        <v>0</v>
      </c>
      <c r="BD102" s="139">
        <f>IF(AZ102=4,G102,0)</f>
        <v>0</v>
      </c>
      <c r="BE102" s="139">
        <f>IF(AZ102=5,G102,0)</f>
        <v>0</v>
      </c>
      <c r="CZ102" s="139">
        <v>0</v>
      </c>
    </row>
    <row r="103" spans="1:104" ht="12.75">
      <c r="A103" s="173">
        <v>66</v>
      </c>
      <c r="B103" s="174" t="s">
        <v>236</v>
      </c>
      <c r="C103" s="175" t="s">
        <v>237</v>
      </c>
      <c r="D103" s="176" t="s">
        <v>95</v>
      </c>
      <c r="E103" s="177">
        <v>1</v>
      </c>
      <c r="F103" s="177">
        <v>0</v>
      </c>
      <c r="G103" s="178">
        <f>E103*F103</f>
        <v>0</v>
      </c>
      <c r="O103" s="172">
        <v>2</v>
      </c>
      <c r="AA103" s="139">
        <v>12</v>
      </c>
      <c r="AB103" s="139">
        <v>0</v>
      </c>
      <c r="AC103" s="139">
        <v>66</v>
      </c>
      <c r="AZ103" s="139">
        <v>2</v>
      </c>
      <c r="BA103" s="139">
        <f>IF(AZ103=1,G103,0)</f>
        <v>0</v>
      </c>
      <c r="BB103" s="139">
        <f>IF(AZ103=2,G103,0)</f>
        <v>0</v>
      </c>
      <c r="BC103" s="139">
        <f>IF(AZ103=3,G103,0)</f>
        <v>0</v>
      </c>
      <c r="BD103" s="139">
        <f>IF(AZ103=4,G103,0)</f>
        <v>0</v>
      </c>
      <c r="BE103" s="139">
        <f>IF(AZ103=5,G103,0)</f>
        <v>0</v>
      </c>
      <c r="CZ103" s="139">
        <v>0</v>
      </c>
    </row>
    <row r="104" spans="1:104" ht="12.75">
      <c r="A104" s="173">
        <v>67</v>
      </c>
      <c r="B104" s="174" t="s">
        <v>80</v>
      </c>
      <c r="C104" s="175" t="s">
        <v>238</v>
      </c>
      <c r="D104" s="176" t="s">
        <v>86</v>
      </c>
      <c r="E104" s="177">
        <v>4.615</v>
      </c>
      <c r="F104" s="177">
        <v>0</v>
      </c>
      <c r="G104" s="178">
        <f>E104*F104</f>
        <v>0</v>
      </c>
      <c r="O104" s="172">
        <v>2</v>
      </c>
      <c r="AA104" s="139">
        <v>12</v>
      </c>
      <c r="AB104" s="139">
        <v>0</v>
      </c>
      <c r="AC104" s="139">
        <v>67</v>
      </c>
      <c r="AZ104" s="139">
        <v>2</v>
      </c>
      <c r="BA104" s="139">
        <f>IF(AZ104=1,G104,0)</f>
        <v>0</v>
      </c>
      <c r="BB104" s="139">
        <f>IF(AZ104=2,G104,0)</f>
        <v>0</v>
      </c>
      <c r="BC104" s="139">
        <f>IF(AZ104=3,G104,0)</f>
        <v>0</v>
      </c>
      <c r="BD104" s="139">
        <f>IF(AZ104=4,G104,0)</f>
        <v>0</v>
      </c>
      <c r="BE104" s="139">
        <f>IF(AZ104=5,G104,0)</f>
        <v>0</v>
      </c>
      <c r="CZ104" s="139">
        <v>0</v>
      </c>
    </row>
    <row r="105" spans="1:57" ht="12.75">
      <c r="A105" s="179"/>
      <c r="B105" s="180" t="s">
        <v>68</v>
      </c>
      <c r="C105" s="181" t="str">
        <f>CONCATENATE(B101," ",C101)</f>
        <v>767 Konstrukce zámečnické</v>
      </c>
      <c r="D105" s="179"/>
      <c r="E105" s="182"/>
      <c r="F105" s="182"/>
      <c r="G105" s="183">
        <f>SUM(G101:G104)</f>
        <v>0</v>
      </c>
      <c r="O105" s="172">
        <v>4</v>
      </c>
      <c r="BA105" s="184">
        <f>SUM(BA101:BA104)</f>
        <v>0</v>
      </c>
      <c r="BB105" s="184">
        <f>SUM(BB101:BB104)</f>
        <v>0</v>
      </c>
      <c r="BC105" s="184">
        <f>SUM(BC101:BC104)</f>
        <v>0</v>
      </c>
      <c r="BD105" s="184">
        <f>SUM(BD101:BD104)</f>
        <v>0</v>
      </c>
      <c r="BE105" s="184">
        <f>SUM(BE101:BE104)</f>
        <v>0</v>
      </c>
    </row>
    <row r="106" spans="1:15" ht="12.75">
      <c r="A106" s="165" t="s">
        <v>65</v>
      </c>
      <c r="B106" s="166" t="s">
        <v>239</v>
      </c>
      <c r="C106" s="167" t="s">
        <v>240</v>
      </c>
      <c r="D106" s="168"/>
      <c r="E106" s="169"/>
      <c r="F106" s="169"/>
      <c r="G106" s="170"/>
      <c r="H106" s="171"/>
      <c r="I106" s="171"/>
      <c r="O106" s="172">
        <v>1</v>
      </c>
    </row>
    <row r="107" spans="1:104" ht="22.5">
      <c r="A107" s="173">
        <v>68</v>
      </c>
      <c r="B107" s="174" t="s">
        <v>241</v>
      </c>
      <c r="C107" s="175" t="s">
        <v>242</v>
      </c>
      <c r="D107" s="176" t="s">
        <v>95</v>
      </c>
      <c r="E107" s="177">
        <v>2</v>
      </c>
      <c r="F107" s="177">
        <v>0</v>
      </c>
      <c r="G107" s="178">
        <f>E107*F107</f>
        <v>0</v>
      </c>
      <c r="O107" s="172">
        <v>2</v>
      </c>
      <c r="AA107" s="139">
        <v>12</v>
      </c>
      <c r="AB107" s="139">
        <v>0</v>
      </c>
      <c r="AC107" s="139">
        <v>68</v>
      </c>
      <c r="AZ107" s="139">
        <v>2</v>
      </c>
      <c r="BA107" s="139">
        <f>IF(AZ107=1,G107,0)</f>
        <v>0</v>
      </c>
      <c r="BB107" s="139">
        <f>IF(AZ107=2,G107,0)</f>
        <v>0</v>
      </c>
      <c r="BC107" s="139">
        <f>IF(AZ107=3,G107,0)</f>
        <v>0</v>
      </c>
      <c r="BD107" s="139">
        <f>IF(AZ107=4,G107,0)</f>
        <v>0</v>
      </c>
      <c r="BE107" s="139">
        <f>IF(AZ107=5,G107,0)</f>
        <v>0</v>
      </c>
      <c r="CZ107" s="139">
        <v>0.02029</v>
      </c>
    </row>
    <row r="108" spans="1:104" ht="12.75">
      <c r="A108" s="173">
        <v>69</v>
      </c>
      <c r="B108" s="174" t="s">
        <v>66</v>
      </c>
      <c r="C108" s="175" t="s">
        <v>243</v>
      </c>
      <c r="D108" s="176" t="s">
        <v>95</v>
      </c>
      <c r="E108" s="177">
        <v>1</v>
      </c>
      <c r="F108" s="177">
        <v>0</v>
      </c>
      <c r="G108" s="178">
        <f>E108*F108</f>
        <v>0</v>
      </c>
      <c r="O108" s="172">
        <v>2</v>
      </c>
      <c r="AA108" s="139">
        <v>12</v>
      </c>
      <c r="AB108" s="139">
        <v>0</v>
      </c>
      <c r="AC108" s="139">
        <v>69</v>
      </c>
      <c r="AZ108" s="139">
        <v>2</v>
      </c>
      <c r="BA108" s="139">
        <f>IF(AZ108=1,G108,0)</f>
        <v>0</v>
      </c>
      <c r="BB108" s="139">
        <f>IF(AZ108=2,G108,0)</f>
        <v>0</v>
      </c>
      <c r="BC108" s="139">
        <f>IF(AZ108=3,G108,0)</f>
        <v>0</v>
      </c>
      <c r="BD108" s="139">
        <f>IF(AZ108=4,G108,0)</f>
        <v>0</v>
      </c>
      <c r="BE108" s="139">
        <f>IF(AZ108=5,G108,0)</f>
        <v>0</v>
      </c>
      <c r="CZ108" s="139">
        <v>0</v>
      </c>
    </row>
    <row r="109" spans="1:57" ht="12.75">
      <c r="A109" s="179"/>
      <c r="B109" s="180" t="s">
        <v>68</v>
      </c>
      <c r="C109" s="181" t="str">
        <f>CONCATENATE(B106," ",C106)</f>
        <v>769 Otvorove prvky z plastu</v>
      </c>
      <c r="D109" s="179"/>
      <c r="E109" s="182"/>
      <c r="F109" s="182"/>
      <c r="G109" s="183">
        <f>SUM(G106:G108)</f>
        <v>0</v>
      </c>
      <c r="O109" s="172">
        <v>4</v>
      </c>
      <c r="BA109" s="184">
        <f>SUM(BA106:BA108)</f>
        <v>0</v>
      </c>
      <c r="BB109" s="184">
        <f>SUM(BB106:BB108)</f>
        <v>0</v>
      </c>
      <c r="BC109" s="184">
        <f>SUM(BC106:BC108)</f>
        <v>0</v>
      </c>
      <c r="BD109" s="184">
        <f>SUM(BD106:BD108)</f>
        <v>0</v>
      </c>
      <c r="BE109" s="184">
        <f>SUM(BE106:BE108)</f>
        <v>0</v>
      </c>
    </row>
    <row r="110" spans="1:15" ht="12.75">
      <c r="A110" s="165" t="s">
        <v>65</v>
      </c>
      <c r="B110" s="166" t="s">
        <v>244</v>
      </c>
      <c r="C110" s="167" t="s">
        <v>245</v>
      </c>
      <c r="D110" s="168"/>
      <c r="E110" s="169"/>
      <c r="F110" s="169"/>
      <c r="G110" s="170"/>
      <c r="H110" s="171"/>
      <c r="I110" s="171"/>
      <c r="O110" s="172">
        <v>1</v>
      </c>
    </row>
    <row r="111" spans="1:104" ht="12.75">
      <c r="A111" s="173">
        <v>70</v>
      </c>
      <c r="B111" s="174" t="s">
        <v>246</v>
      </c>
      <c r="C111" s="175" t="s">
        <v>247</v>
      </c>
      <c r="D111" s="176" t="s">
        <v>86</v>
      </c>
      <c r="E111" s="177">
        <v>186.529</v>
      </c>
      <c r="F111" s="177">
        <v>0</v>
      </c>
      <c r="G111" s="178">
        <f>E111*F111</f>
        <v>0</v>
      </c>
      <c r="O111" s="172">
        <v>2</v>
      </c>
      <c r="AA111" s="139">
        <v>12</v>
      </c>
      <c r="AB111" s="139">
        <v>0</v>
      </c>
      <c r="AC111" s="139">
        <v>70</v>
      </c>
      <c r="AZ111" s="139">
        <v>2</v>
      </c>
      <c r="BA111" s="139">
        <f>IF(AZ111=1,G111,0)</f>
        <v>0</v>
      </c>
      <c r="BB111" s="139">
        <f>IF(AZ111=2,G111,0)</f>
        <v>0</v>
      </c>
      <c r="BC111" s="139">
        <f>IF(AZ111=3,G111,0)</f>
        <v>0</v>
      </c>
      <c r="BD111" s="139">
        <f>IF(AZ111=4,G111,0)</f>
        <v>0</v>
      </c>
      <c r="BE111" s="139">
        <f>IF(AZ111=5,G111,0)</f>
        <v>0</v>
      </c>
      <c r="CZ111" s="139">
        <v>0.00015</v>
      </c>
    </row>
    <row r="112" spans="1:104" ht="12.75">
      <c r="A112" s="173">
        <v>71</v>
      </c>
      <c r="B112" s="174" t="s">
        <v>248</v>
      </c>
      <c r="C112" s="175" t="s">
        <v>249</v>
      </c>
      <c r="D112" s="176" t="s">
        <v>86</v>
      </c>
      <c r="E112" s="177">
        <v>186.529</v>
      </c>
      <c r="F112" s="177">
        <v>0</v>
      </c>
      <c r="G112" s="178">
        <f>E112*F112</f>
        <v>0</v>
      </c>
      <c r="O112" s="172">
        <v>2</v>
      </c>
      <c r="AA112" s="139">
        <v>12</v>
      </c>
      <c r="AB112" s="139">
        <v>0</v>
      </c>
      <c r="AC112" s="139">
        <v>71</v>
      </c>
      <c r="AZ112" s="139">
        <v>2</v>
      </c>
      <c r="BA112" s="139">
        <f>IF(AZ112=1,G112,0)</f>
        <v>0</v>
      </c>
      <c r="BB112" s="139">
        <f>IF(AZ112=2,G112,0)</f>
        <v>0</v>
      </c>
      <c r="BC112" s="139">
        <f>IF(AZ112=3,G112,0)</f>
        <v>0</v>
      </c>
      <c r="BD112" s="139">
        <f>IF(AZ112=4,G112,0)</f>
        <v>0</v>
      </c>
      <c r="BE112" s="139">
        <f>IF(AZ112=5,G112,0)</f>
        <v>0</v>
      </c>
      <c r="CZ112" s="139">
        <v>0.00021</v>
      </c>
    </row>
    <row r="113" spans="1:57" ht="12.75">
      <c r="A113" s="179"/>
      <c r="B113" s="180" t="s">
        <v>68</v>
      </c>
      <c r="C113" s="181" t="str">
        <f>CONCATENATE(B110," ",C110)</f>
        <v>784 Malby</v>
      </c>
      <c r="D113" s="179"/>
      <c r="E113" s="182"/>
      <c r="F113" s="182"/>
      <c r="G113" s="183">
        <f>SUM(G110:G112)</f>
        <v>0</v>
      </c>
      <c r="O113" s="172">
        <v>4</v>
      </c>
      <c r="BA113" s="184">
        <f>SUM(BA110:BA112)</f>
        <v>0</v>
      </c>
      <c r="BB113" s="184">
        <f>SUM(BB110:BB112)</f>
        <v>0</v>
      </c>
      <c r="BC113" s="184">
        <f>SUM(BC110:BC112)</f>
        <v>0</v>
      </c>
      <c r="BD113" s="184">
        <f>SUM(BD110:BD112)</f>
        <v>0</v>
      </c>
      <c r="BE113" s="184">
        <f>SUM(BE110:BE112)</f>
        <v>0</v>
      </c>
    </row>
    <row r="114" spans="1:15" ht="12.75">
      <c r="A114" s="165" t="s">
        <v>65</v>
      </c>
      <c r="B114" s="166" t="s">
        <v>250</v>
      </c>
      <c r="C114" s="167" t="s">
        <v>251</v>
      </c>
      <c r="D114" s="168"/>
      <c r="E114" s="169"/>
      <c r="F114" s="169"/>
      <c r="G114" s="170"/>
      <c r="H114" s="171"/>
      <c r="I114" s="171"/>
      <c r="O114" s="172">
        <v>1</v>
      </c>
    </row>
    <row r="115" spans="1:104" ht="12.75">
      <c r="A115" s="173">
        <v>72</v>
      </c>
      <c r="B115" s="174" t="s">
        <v>252</v>
      </c>
      <c r="C115" s="175" t="s">
        <v>253</v>
      </c>
      <c r="D115" s="176" t="s">
        <v>254</v>
      </c>
      <c r="E115" s="177">
        <v>1</v>
      </c>
      <c r="F115" s="177">
        <v>0</v>
      </c>
      <c r="G115" s="178">
        <f>E115*F115</f>
        <v>0</v>
      </c>
      <c r="O115" s="172">
        <v>2</v>
      </c>
      <c r="AA115" s="139">
        <v>12</v>
      </c>
      <c r="AB115" s="139">
        <v>0</v>
      </c>
      <c r="AC115" s="139">
        <v>72</v>
      </c>
      <c r="AZ115" s="139">
        <v>4</v>
      </c>
      <c r="BA115" s="139">
        <f>IF(AZ115=1,G115,0)</f>
        <v>0</v>
      </c>
      <c r="BB115" s="139">
        <f>IF(AZ115=2,G115,0)</f>
        <v>0</v>
      </c>
      <c r="BC115" s="139">
        <f>IF(AZ115=3,G115,0)</f>
        <v>0</v>
      </c>
      <c r="BD115" s="139">
        <f>IF(AZ115=4,G115,0)</f>
        <v>0</v>
      </c>
      <c r="BE115" s="139">
        <f>IF(AZ115=5,G115,0)</f>
        <v>0</v>
      </c>
      <c r="CZ115" s="139">
        <v>0.12292</v>
      </c>
    </row>
    <row r="116" spans="1:57" ht="12.75">
      <c r="A116" s="179"/>
      <c r="B116" s="180" t="s">
        <v>68</v>
      </c>
      <c r="C116" s="181" t="str">
        <f>CONCATENATE(B114," ",C114)</f>
        <v>M21 Elektromontáže</v>
      </c>
      <c r="D116" s="179"/>
      <c r="E116" s="182"/>
      <c r="F116" s="182"/>
      <c r="G116" s="183">
        <f>SUM(G114:G115)</f>
        <v>0</v>
      </c>
      <c r="O116" s="172">
        <v>4</v>
      </c>
      <c r="BA116" s="184">
        <f>SUM(BA114:BA115)</f>
        <v>0</v>
      </c>
      <c r="BB116" s="184">
        <f>SUM(BB114:BB115)</f>
        <v>0</v>
      </c>
      <c r="BC116" s="184">
        <f>SUM(BC114:BC115)</f>
        <v>0</v>
      </c>
      <c r="BD116" s="184">
        <f>SUM(BD114:BD115)</f>
        <v>0</v>
      </c>
      <c r="BE116" s="184">
        <f>SUM(BE114:BE115)</f>
        <v>0</v>
      </c>
    </row>
    <row r="117" spans="1:7" ht="12.75">
      <c r="A117" s="140"/>
      <c r="B117" s="140"/>
      <c r="C117" s="140"/>
      <c r="D117" s="140"/>
      <c r="E117" s="140"/>
      <c r="F117" s="140"/>
      <c r="G117" s="140"/>
    </row>
    <row r="118" ht="12.75">
      <c r="E118" s="139"/>
    </row>
    <row r="119" ht="12.75">
      <c r="E119" s="139"/>
    </row>
    <row r="120" ht="12.75">
      <c r="E120" s="139"/>
    </row>
    <row r="121" ht="12.75">
      <c r="E121" s="139"/>
    </row>
    <row r="122" ht="12.75">
      <c r="E122" s="139"/>
    </row>
    <row r="123" ht="12.75">
      <c r="E123" s="139"/>
    </row>
    <row r="124" ht="12.75">
      <c r="E124" s="139"/>
    </row>
    <row r="125" ht="12.75">
      <c r="E125" s="139"/>
    </row>
    <row r="126" ht="12.75">
      <c r="E126" s="139"/>
    </row>
    <row r="127" ht="12.75">
      <c r="E127" s="139"/>
    </row>
    <row r="128" ht="12.75">
      <c r="E128" s="139"/>
    </row>
    <row r="129" ht="12.75">
      <c r="E129" s="139"/>
    </row>
    <row r="130" ht="12.75">
      <c r="E130" s="139"/>
    </row>
    <row r="131" ht="12.75">
      <c r="E131" s="139"/>
    </row>
    <row r="132" ht="12.75">
      <c r="E132" s="139"/>
    </row>
    <row r="133" ht="12.75">
      <c r="E133" s="139"/>
    </row>
    <row r="134" ht="12.75">
      <c r="E134" s="139"/>
    </row>
    <row r="135" ht="12.75">
      <c r="E135" s="139"/>
    </row>
    <row r="136" ht="12.75">
      <c r="E136" s="139"/>
    </row>
    <row r="137" ht="12.75">
      <c r="E137" s="139"/>
    </row>
    <row r="138" ht="12.75">
      <c r="E138" s="139"/>
    </row>
    <row r="139" ht="12.75">
      <c r="E139" s="139"/>
    </row>
    <row r="140" spans="1:7" ht="12.75">
      <c r="A140" s="185"/>
      <c r="B140" s="185"/>
      <c r="C140" s="185"/>
      <c r="D140" s="185"/>
      <c r="E140" s="185"/>
      <c r="F140" s="185"/>
      <c r="G140" s="185"/>
    </row>
    <row r="141" spans="1:7" ht="12.75">
      <c r="A141" s="185"/>
      <c r="B141" s="185"/>
      <c r="C141" s="185"/>
      <c r="D141" s="185"/>
      <c r="E141" s="185"/>
      <c r="F141" s="185"/>
      <c r="G141" s="185"/>
    </row>
    <row r="142" spans="1:7" ht="12.75">
      <c r="A142" s="185"/>
      <c r="B142" s="185"/>
      <c r="C142" s="185"/>
      <c r="D142" s="185"/>
      <c r="E142" s="185"/>
      <c r="F142" s="185"/>
      <c r="G142" s="185"/>
    </row>
    <row r="143" spans="1:7" ht="12.75">
      <c r="A143" s="185"/>
      <c r="B143" s="185"/>
      <c r="C143" s="185"/>
      <c r="D143" s="185"/>
      <c r="E143" s="185"/>
      <c r="F143" s="185"/>
      <c r="G143" s="185"/>
    </row>
    <row r="144" ht="12.75">
      <c r="E144" s="139"/>
    </row>
    <row r="145" ht="12.75">
      <c r="E145" s="139"/>
    </row>
    <row r="146" ht="12.75">
      <c r="E146" s="139"/>
    </row>
    <row r="147" ht="12.75">
      <c r="E147" s="139"/>
    </row>
    <row r="148" ht="12.75">
      <c r="E148" s="139"/>
    </row>
    <row r="149" ht="12.75">
      <c r="E149" s="139"/>
    </row>
    <row r="150" ht="12.75">
      <c r="E150" s="139"/>
    </row>
    <row r="151" ht="12.75">
      <c r="E151" s="139"/>
    </row>
    <row r="152" ht="12.75">
      <c r="E152" s="139"/>
    </row>
    <row r="153" ht="12.75">
      <c r="E153" s="139"/>
    </row>
    <row r="154" ht="12.75">
      <c r="E154" s="139"/>
    </row>
    <row r="155" ht="12.75">
      <c r="E155" s="139"/>
    </row>
    <row r="156" ht="12.75">
      <c r="E156" s="139"/>
    </row>
    <row r="157" ht="12.75">
      <c r="E157" s="139"/>
    </row>
    <row r="158" ht="12.75">
      <c r="E158" s="139"/>
    </row>
    <row r="159" ht="12.75">
      <c r="E159" s="139"/>
    </row>
    <row r="160" ht="12.75">
      <c r="E160" s="139"/>
    </row>
    <row r="161" ht="12.75">
      <c r="E161" s="139"/>
    </row>
    <row r="162" ht="12.75">
      <c r="E162" s="139"/>
    </row>
    <row r="163" ht="12.75">
      <c r="E163" s="139"/>
    </row>
    <row r="164" ht="12.75">
      <c r="E164" s="139"/>
    </row>
    <row r="165" ht="12.75">
      <c r="E165" s="139"/>
    </row>
    <row r="166" ht="12.75">
      <c r="E166" s="139"/>
    </row>
    <row r="167" ht="12.75">
      <c r="E167" s="139"/>
    </row>
    <row r="168" ht="12.75">
      <c r="E168" s="139"/>
    </row>
    <row r="169" ht="12.75">
      <c r="E169" s="139"/>
    </row>
    <row r="170" ht="12.75">
      <c r="E170" s="139"/>
    </row>
    <row r="171" ht="12.75">
      <c r="E171" s="139"/>
    </row>
    <row r="172" ht="12.75">
      <c r="E172" s="139"/>
    </row>
    <row r="173" ht="12.75">
      <c r="E173" s="139"/>
    </row>
    <row r="174" ht="12.75">
      <c r="E174" s="139"/>
    </row>
    <row r="175" spans="1:2" ht="12.75">
      <c r="A175" s="186"/>
      <c r="B175" s="186"/>
    </row>
    <row r="176" spans="1:7" ht="12.75">
      <c r="A176" s="185"/>
      <c r="B176" s="185"/>
      <c r="C176" s="188"/>
      <c r="D176" s="188"/>
      <c r="E176" s="189"/>
      <c r="F176" s="188"/>
      <c r="G176" s="190"/>
    </row>
    <row r="177" spans="1:7" ht="12.75">
      <c r="A177" s="191"/>
      <c r="B177" s="191"/>
      <c r="C177" s="185"/>
      <c r="D177" s="185"/>
      <c r="E177" s="192"/>
      <c r="F177" s="185"/>
      <c r="G177" s="185"/>
    </row>
    <row r="178" spans="1:7" ht="12.75">
      <c r="A178" s="185"/>
      <c r="B178" s="185"/>
      <c r="C178" s="185"/>
      <c r="D178" s="185"/>
      <c r="E178" s="192"/>
      <c r="F178" s="185"/>
      <c r="G178" s="185"/>
    </row>
    <row r="179" spans="1:7" ht="12.75">
      <c r="A179" s="185"/>
      <c r="B179" s="185"/>
      <c r="C179" s="185"/>
      <c r="D179" s="185"/>
      <c r="E179" s="192"/>
      <c r="F179" s="185"/>
      <c r="G179" s="185"/>
    </row>
    <row r="180" spans="1:7" ht="12.75">
      <c r="A180" s="185"/>
      <c r="B180" s="185"/>
      <c r="C180" s="185"/>
      <c r="D180" s="185"/>
      <c r="E180" s="192"/>
      <c r="F180" s="185"/>
      <c r="G180" s="185"/>
    </row>
    <row r="181" spans="1:7" ht="12.75">
      <c r="A181" s="185"/>
      <c r="B181" s="185"/>
      <c r="C181" s="185"/>
      <c r="D181" s="185"/>
      <c r="E181" s="192"/>
      <c r="F181" s="185"/>
      <c r="G181" s="185"/>
    </row>
    <row r="182" spans="1:7" ht="12.75">
      <c r="A182" s="185"/>
      <c r="B182" s="185"/>
      <c r="C182" s="185"/>
      <c r="D182" s="185"/>
      <c r="E182" s="192"/>
      <c r="F182" s="185"/>
      <c r="G182" s="185"/>
    </row>
    <row r="183" spans="1:7" ht="12.75">
      <c r="A183" s="185"/>
      <c r="B183" s="185"/>
      <c r="C183" s="185"/>
      <c r="D183" s="185"/>
      <c r="E183" s="192"/>
      <c r="F183" s="185"/>
      <c r="G183" s="185"/>
    </row>
    <row r="184" spans="1:7" ht="12.75">
      <c r="A184" s="185"/>
      <c r="B184" s="185"/>
      <c r="C184" s="185"/>
      <c r="D184" s="185"/>
      <c r="E184" s="192"/>
      <c r="F184" s="185"/>
      <c r="G184" s="185"/>
    </row>
    <row r="185" spans="1:7" ht="12.75">
      <c r="A185" s="185"/>
      <c r="B185" s="185"/>
      <c r="C185" s="185"/>
      <c r="D185" s="185"/>
      <c r="E185" s="192"/>
      <c r="F185" s="185"/>
      <c r="G185" s="185"/>
    </row>
    <row r="186" spans="1:7" ht="12.75">
      <c r="A186" s="185"/>
      <c r="B186" s="185"/>
      <c r="C186" s="185"/>
      <c r="D186" s="185"/>
      <c r="E186" s="192"/>
      <c r="F186" s="185"/>
      <c r="G186" s="185"/>
    </row>
    <row r="187" spans="1:7" ht="12.75">
      <c r="A187" s="185"/>
      <c r="B187" s="185"/>
      <c r="C187" s="185"/>
      <c r="D187" s="185"/>
      <c r="E187" s="192"/>
      <c r="F187" s="185"/>
      <c r="G187" s="185"/>
    </row>
    <row r="188" spans="1:7" ht="12.75">
      <c r="A188" s="185"/>
      <c r="B188" s="185"/>
      <c r="C188" s="185"/>
      <c r="D188" s="185"/>
      <c r="E188" s="192"/>
      <c r="F188" s="185"/>
      <c r="G188" s="185"/>
    </row>
    <row r="189" spans="1:7" ht="12.75">
      <c r="A189" s="185"/>
      <c r="B189" s="185"/>
      <c r="C189" s="185"/>
      <c r="D189" s="185"/>
      <c r="E189" s="192"/>
      <c r="F189" s="185"/>
      <c r="G189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Kulda</dc:creator>
  <cp:keywords/>
  <dc:description/>
  <cp:lastModifiedBy>Kulda</cp:lastModifiedBy>
  <dcterms:created xsi:type="dcterms:W3CDTF">2014-09-17T18:36:32Z</dcterms:created>
  <dcterms:modified xsi:type="dcterms:W3CDTF">2014-09-17T18:37:34Z</dcterms:modified>
  <cp:category/>
  <cp:version/>
  <cp:contentType/>
  <cp:contentStatus/>
</cp:coreProperties>
</file>