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570" windowHeight="7815" activeTab="0"/>
  </bookViews>
  <sheets>
    <sheet name="Rozpočet prací a materiálů" sheetId="1" r:id="rId1"/>
    <sheet name="Kompletní 5ti letá údržba" sheetId="2" r:id="rId2"/>
    <sheet name="Celková rekapitulace" sheetId="3" r:id="rId3"/>
  </sheets>
  <definedNames/>
  <calcPr fullCalcOnLoad="1"/>
</workbook>
</file>

<file path=xl/sharedStrings.xml><?xml version="1.0" encoding="utf-8"?>
<sst xmlns="http://schemas.openxmlformats.org/spreadsheetml/2006/main" count="2788" uniqueCount="261">
  <si>
    <t>Celkem bez DPH</t>
  </si>
  <si>
    <t>Číslo odd.</t>
  </si>
  <si>
    <t>Číslo pol.ceníku</t>
  </si>
  <si>
    <t>Zkrácený popis</t>
  </si>
  <si>
    <t>M.j.</t>
  </si>
  <si>
    <t>Počet   M.j.</t>
  </si>
  <si>
    <t>Jednotková cena</t>
  </si>
  <si>
    <t>Náklady celkem</t>
  </si>
  <si>
    <t>Hmotnost v tunách</t>
  </si>
  <si>
    <t>Dodávka</t>
  </si>
  <si>
    <t>Montáž</t>
  </si>
  <si>
    <t>Jednotková</t>
  </si>
  <si>
    <t>Celkem</t>
  </si>
  <si>
    <t>Ulice</t>
  </si>
  <si>
    <t>kpl</t>
  </si>
  <si>
    <t>m2</t>
  </si>
  <si>
    <t>bm</t>
  </si>
  <si>
    <t>ks</t>
  </si>
  <si>
    <t>specifikace</t>
  </si>
  <si>
    <t>184 10-2116</t>
  </si>
  <si>
    <t>m3</t>
  </si>
  <si>
    <t>hnojení umělým hnojivem s rozdělením k jednotlivým rostlinám</t>
  </si>
  <si>
    <t>t</t>
  </si>
  <si>
    <t>184 20-2112</t>
  </si>
  <si>
    <t xml:space="preserve">zhotovení obalu kmene z rákosové rohože </t>
  </si>
  <si>
    <t>instalace závlahové sondy  -  hadice Flexibil</t>
  </si>
  <si>
    <t>řez stromů netrnitých o průměru koruny 2 - 4m</t>
  </si>
  <si>
    <t>ruční zdrsnění boků výsadbové jámy</t>
  </si>
  <si>
    <t>Městská část Praha 2</t>
  </si>
  <si>
    <t>ulice Anglická</t>
  </si>
  <si>
    <t xml:space="preserve"> ulice Benátská</t>
  </si>
  <si>
    <t xml:space="preserve">R-položka </t>
  </si>
  <si>
    <t xml:space="preserve"> ulice Krkonošská</t>
  </si>
  <si>
    <t xml:space="preserve"> ulice Na Slupi</t>
  </si>
  <si>
    <t xml:space="preserve"> ulice U Kanálky</t>
  </si>
  <si>
    <t xml:space="preserve"> ulice Vyšehradská</t>
  </si>
  <si>
    <t>Anglická</t>
  </si>
  <si>
    <t>Benátská</t>
  </si>
  <si>
    <t>Krkonošská</t>
  </si>
  <si>
    <t>Na Slupi</t>
  </si>
  <si>
    <t>U Kanálky</t>
  </si>
  <si>
    <t>Vyšehradská</t>
  </si>
  <si>
    <t>MČ P2</t>
  </si>
  <si>
    <t>21% DPH</t>
  </si>
  <si>
    <t>Celkem s DPH</t>
  </si>
  <si>
    <t>Celkem:</t>
  </si>
  <si>
    <t>112 10-3122</t>
  </si>
  <si>
    <t>112 20-3212</t>
  </si>
  <si>
    <t>183 10-6613</t>
  </si>
  <si>
    <t>185 80-2114</t>
  </si>
  <si>
    <r>
      <t>m</t>
    </r>
    <r>
      <rPr>
        <vertAlign val="superscript"/>
        <sz val="9"/>
        <rFont val="Arial"/>
        <family val="2"/>
      </rPr>
      <t>2</t>
    </r>
  </si>
  <si>
    <t>před. cena</t>
  </si>
  <si>
    <t>instalace separační geotextilie mezi drenážní vrstvou a substrátem</t>
  </si>
  <si>
    <t>184 50-1111</t>
  </si>
  <si>
    <t>184 80-6112</t>
  </si>
  <si>
    <t>mulčovací kůra - Bórka výběrová I (+ 3% ztratné)</t>
  </si>
  <si>
    <t>zhotovení závlahové mísy u solitérních dřevin (0,8 m2/strom)</t>
  </si>
  <si>
    <t>185 80-4311</t>
  </si>
  <si>
    <t>1. rok po výsadbě:</t>
  </si>
  <si>
    <t>kontrola funkčnosti, eventuelně oprava dřevěného kotvícího systému a příček (včetně materiálu, 1x za rok)</t>
  </si>
  <si>
    <t>kontrola, eventuelně připevnění či povolení úvazků a rákosové rohože (včetně materiálu, 2 x za rok)</t>
  </si>
  <si>
    <t>kontrola, eventuelně převázání, výměna poškozené vodící bambusové tyče (včetně materiálu, 1 x za rok)</t>
  </si>
  <si>
    <t xml:space="preserve">odstranění vodící bambusové tyče, včetně odvozu a likvidace odpadu  </t>
  </si>
  <si>
    <t>VÝSADBA</t>
  </si>
  <si>
    <t>PŘÍPRAVNÉ PRÁCE</t>
  </si>
  <si>
    <t>ROSTLINNÝ MATERIÁL</t>
  </si>
  <si>
    <t>R-položka</t>
  </si>
  <si>
    <t>demontáž svařené stávající mříže</t>
  </si>
  <si>
    <t>propustný mlat, frakce 0 - 8 mm</t>
  </si>
  <si>
    <t>183 10-1222</t>
  </si>
  <si>
    <t>montáž demontované mříže (svařená)</t>
  </si>
  <si>
    <t>112 10-3121</t>
  </si>
  <si>
    <t>112 20-3211</t>
  </si>
  <si>
    <t xml:space="preserve">PŘÍPRAVNÉ PRÁCE </t>
  </si>
  <si>
    <t>112 20-3213</t>
  </si>
  <si>
    <t>184 92-1093</t>
  </si>
  <si>
    <t>112 10-3123</t>
  </si>
  <si>
    <t xml:space="preserve">montáž demontované mříže s chráničkou kmene  </t>
  </si>
  <si>
    <t>demontáž stávající mříže s chráničkou kmene</t>
  </si>
  <si>
    <t>Městská část Praha 3</t>
  </si>
  <si>
    <t>ulice Domažlická</t>
  </si>
  <si>
    <t>ulice Jana Želivského</t>
  </si>
  <si>
    <t>112 20-3217</t>
  </si>
  <si>
    <t>Četnost</t>
  </si>
  <si>
    <t>185 80-4213</t>
  </si>
  <si>
    <t>vypletí dřevin soliterních v rovině nebo na svahu do 1:5, úklid odpadků a to včetně odvozu a likvidace odpadu (4 x za rok)</t>
  </si>
  <si>
    <t>odstranění kořenových a kmenových výmladků; včetně odvozu a likvidace bioodpadu (2 x za rok)</t>
  </si>
  <si>
    <t>kontrola, eventuelně oprava zálivkové mísy (včetně mulče, 1 x za rok)</t>
  </si>
  <si>
    <t>oprava propustného mlatového povrchu (včetně dodávky mlatu, ručního zhutnění, 1 x za rok)</t>
  </si>
  <si>
    <t>odstranění závlahové mísy, začištění povrchu, včetně odvozu a likvidace odpadu</t>
  </si>
  <si>
    <t xml:space="preserve"> ulice Jičínská</t>
  </si>
  <si>
    <t xml:space="preserve"> ulice Lucemburská</t>
  </si>
  <si>
    <t xml:space="preserve"> ulice Velehradská (úsek Vinohradská - Lucemburská)</t>
  </si>
  <si>
    <t xml:space="preserve"> ulice Anglická</t>
  </si>
  <si>
    <t>odstranění pařezu ve ztížených podmínkách s odklizením získaného dřeva na vzdálenost do 20 m, se složením na hromady nebo s naložením na dopravní prostředek v rovině nebo na svahu do 1:5 o průměru pařezu přes 200 do 300 mm</t>
  </si>
  <si>
    <t>odstranění pařezu ve ztížených podmínkách s odklizením získaného dřeva na vzdálenost do 20 m, se složením na hromady nebo s naložením na dopravní prostředek v rovině nebo na svahu do 1:5 o průměru pařezu přes 300 do 400 mm</t>
  </si>
  <si>
    <t>odstranění pařezu ve ztížených podmínkách s odklizením získaného dřeva na vzdálenost do 20 m, se složením na hromady nebo s naložením na dopravní prostředek v rovině nebo na svahu do 1:5 o průměru pařezu přes 100 do 200 mm</t>
  </si>
  <si>
    <t>odstranění pařezu ve ztížených podmínkách s odklizením získaného dřeva na vzdálenost do 20 m, se složením na hromady nebo s naložením na dopravní prostředek v rovině nebo na svahu do 1:5 o průměru pařezu přes 700 do 800 mm</t>
  </si>
  <si>
    <t>postřik proti rzi hrušňové (včetně materiálu, 2 x za rok)</t>
  </si>
  <si>
    <t xml:space="preserve"> ulice U kanálky</t>
  </si>
  <si>
    <t xml:space="preserve"> ulice Domažlická</t>
  </si>
  <si>
    <t xml:space="preserve"> ulice Jana Želivského</t>
  </si>
  <si>
    <t>zhotovení štěrkové drenážní vrstvy na dně výsadbové jámy (frakce 16 - 32 mm, vrstva 250 mm)</t>
  </si>
  <si>
    <t>štěrk frakce 16 - 32 mm</t>
  </si>
  <si>
    <t>pěstební substrát (parametry substrátu jsou uvedeny v tech. zprávě + 3% ztratné)</t>
  </si>
  <si>
    <t xml:space="preserve">kůly frézované, impregnované, světle hnědé, se špicí, ø 8cm, délka min. 2,5 m, příčka 60 cm světle hnědá z půlené frézované kulatiny ø 8 cm, vázací popruh z materiálu POP, černé barvy (bude připevněn na příčky)           </t>
  </si>
  <si>
    <t xml:space="preserve">výsadba dřeviny s balem do předem vyhloubené jamky v rovině nebo na svahu do 1:5, průměru balu přes 600 do 800 mm </t>
  </si>
  <si>
    <t>hadice Flexibil Ø 8 - 10 cm  včetně výplně ze štěrku fr. 16 - 32 mm (délka min 1m/ks; 2 ks/ strom)</t>
  </si>
  <si>
    <t>zásobní pomalurozpustné hnojivo SILVAMIX C (6 tbl.10g/strom + 3% ztratné)</t>
  </si>
  <si>
    <t>ukotvení dřeviny třemi kůly do 3 m při průměru kůlů do 100 mm a délce kůlů přes 2 do 3 m</t>
  </si>
  <si>
    <t>rákosová rohož k obalení kmene, výška 1,6 m, 0,5 m2/strom  (+ 3% ztratné)</t>
  </si>
  <si>
    <t>vytvoření propustného mlatového povrchu, výška 5 cm, barva světle okrová, ruční  zhutnění, prolití 50l vody</t>
  </si>
  <si>
    <t>řez stromů netrnitých o průměru koruny 2 - 4 m</t>
  </si>
  <si>
    <t>pokácení stromu ve ztížených podmínkách bez odstranění pařezu s odklizením částí kmene a větví na  vzdálenost do 20 m, se složením na hromady nebo s naložením na dopravní prostředek v rovině nebo ve svahu do 1:5 s průměrem kmene přes 100 do 200 mm</t>
  </si>
  <si>
    <t xml:space="preserve">hloubení jamek pro vysazování rostl. v hornině 1 až 4 s výměnou půdy na 50% s případným naložením přebytečných výkopků na dopravní prostředek, odvozem na vzdálenost do 20 km se složením v rovině nebo svahu do 1:5, objemu přes 1 do 2 m3 </t>
  </si>
  <si>
    <t>zásobní pomalurozpustné hnojivo SILVAMIX C (6 tbl.10 g/strom + 3% ztratné)</t>
  </si>
  <si>
    <t>rákosová rohož k obalení kmene, výška 1,6m, 0,5 m2/strom  (+ 3% ztratné)</t>
  </si>
  <si>
    <t>mulčování záhonů drceným kamenivem ve vrstvě 70 - 100 mm</t>
  </si>
  <si>
    <t xml:space="preserve">výsadba dřeviny s balem do předem vyhloubené jamky  v rovině nebo na svahu do 1:5, průměru balu přes 600 do 800 mm </t>
  </si>
  <si>
    <t>štěrk frakce 4 - 8 mm</t>
  </si>
  <si>
    <t>rákosová rohož k obalení kmene, výška 1,6 m, 0,5 m2/strom (+ 3% ztratné)</t>
  </si>
  <si>
    <t>pokácení stromu ve ztížených podmínkách bez odstranění pařezu s odklizením částí kmene a větví na  vzdálenost do 20 m, se složením na hromady nebo s naložením na dopravní prostředek v rovině nebo ve svahu do 1:5 s průměrem kmene přes 300 do 400 mm</t>
  </si>
  <si>
    <t>pokácení stromu ve ztížených podmínkách bez odstranění pařezu s odklizením částí kmene a větví na  vzdálenost do 20 m, se složením na hromady nebo s naložením na dopravní prostředek v rovině nebo ve svahu do 1:5 s průměrem kmene přes 200 do 300 mm</t>
  </si>
  <si>
    <t>propustný mlat, frakce 0 - 8 mm (3% ztratné)</t>
  </si>
  <si>
    <t xml:space="preserve">hloubení jamek pro vysazování rostl. v hornině 1 až 4 s výměnou půdy na 50% v rovině nebo svahu do 1:5, objemu přes 1 do 2 m3 </t>
  </si>
  <si>
    <t>183 10-1322</t>
  </si>
  <si>
    <t xml:space="preserve">hloubení jamek pro vysazování rostl. v hornině 1 až 4 s výměnou půdy na 100% v rovině nebo svahu do 1:5, objemu přes 1 do 2 m3 </t>
  </si>
  <si>
    <t xml:space="preserve">hloubení jamek pro vysazování rostl. v hornině 1 až 4 s výměnou půdy na 50% v rovině nebo svahu do 1:5, objemu přes 1do 2 m3 </t>
  </si>
  <si>
    <t xml:space="preserve">hloubení jamek pro vysazování rostl. v hornině 1 až 4 s výměnou půdy na 100% v rovině nebo svahu do 1:5, objemu přes 1do 2 m3 </t>
  </si>
  <si>
    <t>mulčování záhonů valouny ve vrstvě 70 - 100 mm</t>
  </si>
  <si>
    <t>přivázání terminálů k bambusové tyči, včetně bambusové tyče</t>
  </si>
  <si>
    <t>112 10-3124</t>
  </si>
  <si>
    <t>pokácení stromu ve ztížených podmínkách bez odstranění pařezu s odklizením částí kmene a větví na  vzdálenost do 20 m, se složením na hromady nebo s naložením na dopravní prostředek v rovině nebo ve svahu do 1:5 s průměrem kmene přes 400 do 500 mm</t>
  </si>
  <si>
    <t>112 20-3214</t>
  </si>
  <si>
    <t>odstranění pařezu ve ztížených podmínkách s odklizením získaného dřeva na vzdálenost do 20 m, se složením na hromady nebo s naložením na dopravní prostředek v rovině nebo na svahu do 1:5 o průměru pařezu přes 400 do 500 mm</t>
  </si>
  <si>
    <t>183 10-1122</t>
  </si>
  <si>
    <t xml:space="preserve">hloubení jamek pro vysazování rostl. v hornině 1 až 4 bez výměny půdy v rovině nebo svahu do 1:5, objemu přes 1 do 2 m3 </t>
  </si>
  <si>
    <t>MČ P3</t>
  </si>
  <si>
    <t>Domažlická</t>
  </si>
  <si>
    <t>Jana Želivského</t>
  </si>
  <si>
    <t>Jičínská</t>
  </si>
  <si>
    <t>Lucemburská</t>
  </si>
  <si>
    <t>Velehradská (úsek Vinohradská - Lucemburská)</t>
  </si>
  <si>
    <t>Celkem  ulice Anglická</t>
  </si>
  <si>
    <t>Celkem s DPH  ulice Anglická</t>
  </si>
  <si>
    <t>Celkem  ulice Benátská</t>
  </si>
  <si>
    <t>Celkem s DPH  ulice Benátská</t>
  </si>
  <si>
    <t>doplnění štěrkového lože včetně materiálu (štěrk frakce 16 - 32 mm, 1 x za rok)</t>
  </si>
  <si>
    <t>Celkem  ulice Krkonošská</t>
  </si>
  <si>
    <t>Celkem s DPH  ulice Krkonošská</t>
  </si>
  <si>
    <t>Celkem  ulice Na Slupi</t>
  </si>
  <si>
    <t>Celkem s DPH  ulice Na Slupi</t>
  </si>
  <si>
    <t>Celkem  ulice U Kanálky</t>
  </si>
  <si>
    <t>Celkem s DPH  ulice U Kanálky</t>
  </si>
  <si>
    <t>Celkem  ulice Vyšehradská</t>
  </si>
  <si>
    <t>Celkem s DPH  ulice Vyšehradská</t>
  </si>
  <si>
    <t>Celkem  ulice Domažlická</t>
  </si>
  <si>
    <t>Celkem s DPH  ulice Domažlická</t>
  </si>
  <si>
    <t>Celkem  ulice Jana Želivského</t>
  </si>
  <si>
    <t>Celkem s DPH  ulice Jana Želivského</t>
  </si>
  <si>
    <t>Celkem  ulice Jičínská</t>
  </si>
  <si>
    <t xml:space="preserve">Celkem s DPH  ulice Jičínská </t>
  </si>
  <si>
    <t>Celkem  ulice Koněvova</t>
  </si>
  <si>
    <t xml:space="preserve">Celkem s DPH  ulice Koněvova </t>
  </si>
  <si>
    <t>Celkem  ulice Lucemburská</t>
  </si>
  <si>
    <t xml:space="preserve">Celkem s DPH  ulice Lucemburská </t>
  </si>
  <si>
    <t>Celkem  ulice Velehradská</t>
  </si>
  <si>
    <t xml:space="preserve">Celkem s DPH  ulice Velehradská </t>
  </si>
  <si>
    <t>Celkem  pětiletá povýsadbová  péče</t>
  </si>
  <si>
    <t xml:space="preserve">Celkem s DPH pětiletá povýsadbová  péče </t>
  </si>
  <si>
    <t>zalití rostlin vodou, včetně dovozu a vody plochy jednotlivě do 20 m2 (100 l/ks)</t>
  </si>
  <si>
    <t>uvázání stromu tříbodovým úvazkem k dřevěným příčkám</t>
  </si>
  <si>
    <t xml:space="preserve">skládkovné včetně odvozu biodpadu (výkopků, větve, dřevo)  </t>
  </si>
  <si>
    <t>zalití dřeviny vodou, včetně vodného a dovozu vody 100 l/ks (12 x za rok)</t>
  </si>
  <si>
    <t>výchovný řez stromů</t>
  </si>
  <si>
    <t>doplnění štěrkového lože včetně materiálu (štěrk frakce 4 - 8 mm, 1 x za rok)</t>
  </si>
  <si>
    <t>Náklady na dopravu, zajištění bezpečnosti okolí v době realizace a přesuny hmot jsou již zahrnuty v cenách jednotlivých položek.</t>
  </si>
  <si>
    <t>Celkem rostlinný materiál</t>
  </si>
  <si>
    <t>Celkem přípravné práce</t>
  </si>
  <si>
    <t>Celkem  výsadba</t>
  </si>
  <si>
    <t xml:space="preserve">Cena celkem s DPH  </t>
  </si>
  <si>
    <t>DPH 21 %</t>
  </si>
  <si>
    <t>Cena celkem s DPH 21 %</t>
  </si>
  <si>
    <t>Celkem ulice Anglická</t>
  </si>
  <si>
    <t>Celkem ulice Benátská</t>
  </si>
  <si>
    <t>Celkem ulice Krkonošská</t>
  </si>
  <si>
    <t>Celkem ulice Na Slupi</t>
  </si>
  <si>
    <t>Celkem ulice U Kanálky</t>
  </si>
  <si>
    <t>Celkem ulice Vyšehradská</t>
  </si>
  <si>
    <t>Celkem ulice Domažlická</t>
  </si>
  <si>
    <t>Celkem ulice Jana Želivského</t>
  </si>
  <si>
    <t>Celkem ulice Jičínská</t>
  </si>
  <si>
    <t>Celkem ulice Lucemburská</t>
  </si>
  <si>
    <t>Celkem ulice Velehradská (úsek Vinohradská - Lucemburská)</t>
  </si>
  <si>
    <t>demontáž a likvidace stávající železné chráničky kmene na betonových prazích</t>
  </si>
  <si>
    <t>poznámka</t>
  </si>
  <si>
    <t xml:space="preserve">při konecné fakturaci bude odečtena cena za odevzdání žel. chrániček do sběrných surovin </t>
  </si>
  <si>
    <t>zajištění přenosného dopravního značení v průběhu provádění prací, v případě nutnosti záboru na vozovce na základě všeob. podmínek DIR od TSK</t>
  </si>
  <si>
    <t>netkaná geotextilie 200 g/m2, 1,3 m x 1,3 m/strom (rezerva 15%)</t>
  </si>
  <si>
    <t>instalace protikořenové folie RACIBLOC do předem vyhloubené jámy, vč. zásypu, hloubky 700 - 1000 mm</t>
  </si>
  <si>
    <r>
      <t>protikořenová folie RACIBLOC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výška 1m, šířka 1,5 m/strom (rezerva 30%)</t>
    </r>
  </si>
  <si>
    <t>instalace protikořenové folie RACIBLOC do předem vyhloubené jámy, vč. zásypu, hloubky 700 -1000 mm</t>
  </si>
  <si>
    <r>
      <t>protikořenová folie RACIBLOC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výška 1 m, šířka 1,5 m/strom (rezerva 30%)</t>
    </r>
  </si>
  <si>
    <t>instalace mulčovací textilie mezi substrátem a štěrkovou vrstvou</t>
  </si>
  <si>
    <t>valouny frakce 32 - 48 mm</t>
  </si>
  <si>
    <t>netkaná geotextilie 200g/m2, 1,3 m x 1,3 m/strom (rezervace 15%)</t>
  </si>
  <si>
    <t>instalace protikořenové folie RACIBLOC do předem vyhloubené jámy, vč. zásypu, hloubky 700 -1000mm</t>
  </si>
  <si>
    <t>instalace protikořenové folie RACIBLOC do předem vyhloubené jámy, vč. zásypu,  hloubky 700 - 1000 mm</t>
  </si>
  <si>
    <t xml:space="preserve"> ulice Škroupovo náměstí</t>
  </si>
  <si>
    <r>
      <t>protikořenová folie RACIBLOC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výška 1 m, šířka 1,5 m/strom  (rezerva 30%)</t>
    </r>
  </si>
  <si>
    <t>instalace protikořenové folie RACIBLOC do předem vyhloubené jámy, vč. zásypou a hutnění  folie, hloubky 700 - 1000 mm</t>
  </si>
  <si>
    <t>Škroupovo náměstí</t>
  </si>
  <si>
    <t>Koněvova (úsek Spojovací - Jana Želivského)</t>
  </si>
  <si>
    <t xml:space="preserve"> ulice Koněvova (úsek Spojovací - Jana Želivského)</t>
  </si>
  <si>
    <t>Dosadba jednotlivých stromů do vybraných uličních stromořadí I. kategorie na území Prahy 2 a 3</t>
  </si>
  <si>
    <t xml:space="preserve">vázací popruh délka 0,8 m/ks z materiálu POP, černé barvy (bude připevněn na ocelovou chráničku kmene)           </t>
  </si>
  <si>
    <t>odstranění a likvidace stávajících betonových prahů od žel. chrániček</t>
  </si>
  <si>
    <t>Celkem ulice Koněvova (úsek Spojovací - Jana Želivského)</t>
  </si>
  <si>
    <t>Celkem ulice Škroupovo náměstí</t>
  </si>
  <si>
    <t>mulčovací textilie černé barvy z polypropylenu 45 g/m2, 3 m2/strom (rezerva 15%)</t>
  </si>
  <si>
    <t xml:space="preserve">odstranění dřevěného kotvícího systému a rákosové rohože, včetně  zasypání a zarovnání děr v mlatovém povrchu vzniklých po odstranění kotvícího systému s odvozem a likvidací odpadu </t>
  </si>
  <si>
    <t xml:space="preserve">odstranění dřevěného kotvícího systému a rákosové rohože, včetně  zasypání a zarovnání děr v povrchu vzniklých po odstranění kotvícího systému s odvozem a likvidací odpadu </t>
  </si>
  <si>
    <t>doplnění valounů včetně materiálu (valouny frakce 32 - 48 mm, 1 x za rok)</t>
  </si>
  <si>
    <t xml:space="preserve">odstranění úvazků, včetně odvozu a likvidace odpadu </t>
  </si>
  <si>
    <t>Rozpočet prací a materiálů</t>
  </si>
  <si>
    <t>Rozpočet kompletní odborné údržby po dobu 5ti let</t>
  </si>
  <si>
    <t>Rekapitulace rozpočtu prací a materiálů</t>
  </si>
  <si>
    <t>Rekapitulace rozpočtu kompletní odborné údržby po dobu 5ti let</t>
  </si>
  <si>
    <t xml:space="preserve">Výsadba celkem: </t>
  </si>
  <si>
    <t xml:space="preserve">Rostlinný materiál celkem: </t>
  </si>
  <si>
    <t xml:space="preserve">Přípravné práce celkem: </t>
  </si>
  <si>
    <t>Rostlinný materiál celkem:</t>
  </si>
  <si>
    <t>Výsadba celkem:</t>
  </si>
  <si>
    <t>2. rok po výsadbě:</t>
  </si>
  <si>
    <t>3. rok po výsadbě:</t>
  </si>
  <si>
    <t>4. rok po výsadbě:</t>
  </si>
  <si>
    <t>5. rok po výsadbě:</t>
  </si>
  <si>
    <t>Celkem  ulice Škroupovo náměstí</t>
  </si>
  <si>
    <t xml:space="preserve">Celkem s DPH  ulice Škroupovo náměstí </t>
  </si>
  <si>
    <t>Cena prací a materiálů celkem bez DPH</t>
  </si>
  <si>
    <t>Cena kompletní 5ti leté údržby celkem bez DPH</t>
  </si>
  <si>
    <t>zásobní pomalurozpustné hnojivo SILVAMIX C              (6 tbl.10g/strom + 3% ztratné)</t>
  </si>
  <si>
    <r>
      <t>Tilia tomentosa ´Brabant´</t>
    </r>
    <r>
      <rPr>
        <sz val="9"/>
        <rFont val="Arial"/>
        <family val="2"/>
      </rPr>
      <t xml:space="preserve"> - lípa stříbrná, 16 - 18 s balem</t>
    </r>
  </si>
  <si>
    <r>
      <t>Fraxinus excelsior ´Atlas´</t>
    </r>
    <r>
      <rPr>
        <sz val="9"/>
        <rFont val="Arial"/>
        <family val="2"/>
      </rPr>
      <t xml:space="preserve"> - jasan úzkolistý, 16 - 18 s balem</t>
    </r>
  </si>
  <si>
    <r>
      <t>Pyrus calleryana 'Chanticleer'</t>
    </r>
    <r>
      <rPr>
        <sz val="9"/>
        <rFont val="Arial"/>
        <family val="2"/>
      </rPr>
      <t xml:space="preserve"> - hrušeň Calleryova, 16 - 18 s balem</t>
    </r>
  </si>
  <si>
    <t>zásobní pomalurozpustné hnojivo SILVAMIX C                (6 tbl.10g/strom + 3% ztratné)</t>
  </si>
  <si>
    <r>
      <t>Gleditsia triacanthos ´Skyline´</t>
    </r>
    <r>
      <rPr>
        <sz val="9"/>
        <rFont val="Arial"/>
        <family val="2"/>
      </rPr>
      <t xml:space="preserve"> - dřezovec trojtrnný, 16 - 18 s balem</t>
    </r>
  </si>
  <si>
    <t>zásobní pomalurozpustné hnojivo SILVAMIX C                 (6 tbl.10g/strom + 3% ztratné)</t>
  </si>
  <si>
    <t>zásobní pomalurozpustné hnojivo SILVAMIX C                  (6 tbl.10g/strom + 3% ztratné)</t>
  </si>
  <si>
    <r>
      <t>Koelreuteria paniculata</t>
    </r>
    <r>
      <rPr>
        <sz val="9"/>
        <rFont val="Arial"/>
        <family val="2"/>
      </rPr>
      <t xml:space="preserve"> - svitel latnatý, 16 - 18 s balem</t>
    </r>
  </si>
  <si>
    <r>
      <t>Fraxinus excelsior ´Atlas´</t>
    </r>
    <r>
      <rPr>
        <sz val="9"/>
        <rFont val="Arial"/>
        <family val="2"/>
      </rPr>
      <t xml:space="preserve"> - jasan ztepilý, 16 - 18 s balem</t>
    </r>
  </si>
  <si>
    <r>
      <t>Paulownia tomentosa</t>
    </r>
    <r>
      <rPr>
        <sz val="9"/>
        <rFont val="Arial"/>
        <family val="2"/>
      </rPr>
      <t xml:space="preserve"> - pavlovnie plstnatá, 16 - 18 s balem</t>
    </r>
  </si>
  <si>
    <r>
      <t>Crataegus laevigata ´Paul's Scarlet´</t>
    </r>
    <r>
      <rPr>
        <sz val="9"/>
        <rFont val="Arial"/>
        <family val="2"/>
      </rPr>
      <t>- hloh obecný, 16 - 18 s balem</t>
    </r>
  </si>
  <si>
    <r>
      <t>Robinia pseudoacacia ´Monophylla´</t>
    </r>
    <r>
      <rPr>
        <sz val="9"/>
        <rFont val="Arial"/>
        <family val="2"/>
      </rPr>
      <t xml:space="preserve"> - trnovník akát, 16 - 18 s balem</t>
    </r>
  </si>
  <si>
    <r>
      <t>Fraxinus angustifolia ´Raywood´</t>
    </r>
    <r>
      <rPr>
        <sz val="9"/>
        <rFont val="Arial"/>
        <family val="2"/>
      </rPr>
      <t xml:space="preserve"> - jasan úzkolistý, 16 - 18 s balem</t>
    </r>
  </si>
  <si>
    <r>
      <t>Platanus x acerifolia ´Tremonia´</t>
    </r>
    <r>
      <rPr>
        <sz val="9"/>
        <rFont val="Arial"/>
        <family val="2"/>
      </rPr>
      <t xml:space="preserve"> - Platan javorolistý,     16 - 18 s balem</t>
    </r>
  </si>
  <si>
    <r>
      <t>Platanus acerifolia ´Pyramidalis´</t>
    </r>
    <r>
      <rPr>
        <sz val="9"/>
        <rFont val="Arial"/>
        <family val="2"/>
      </rPr>
      <t xml:space="preserve"> - platan javorolistý,     16 - 18 s balem</t>
    </r>
  </si>
  <si>
    <r>
      <t>Prunus x hillieri ´Spire´</t>
    </r>
    <r>
      <rPr>
        <sz val="9"/>
        <rFont val="Arial"/>
        <family val="2"/>
      </rPr>
      <t xml:space="preserve"> - slivoň Hillierova, 16 - 18 s balem</t>
    </r>
  </si>
  <si>
    <r>
      <t>Sorbus aria 'Magnifica'</t>
    </r>
    <r>
      <rPr>
        <sz val="9"/>
        <rFont val="Arial"/>
        <family val="2"/>
      </rPr>
      <t xml:space="preserve"> - jeřáb muk, 16 - 18 s balem</t>
    </r>
  </si>
  <si>
    <r>
      <t>Tilia cordata 'Greenspire'</t>
    </r>
    <r>
      <rPr>
        <sz val="9"/>
        <rFont val="Arial"/>
        <family val="2"/>
      </rPr>
      <t xml:space="preserve"> - lípa srdčitá</t>
    </r>
    <r>
      <rPr>
        <sz val="9"/>
        <color indexed="8"/>
        <rFont val="Arial"/>
        <family val="2"/>
      </rPr>
      <t>, 16 - 18 s balem</t>
    </r>
  </si>
  <si>
    <t>zajištění bezpečnostních opatření na stanovišti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</si>
</sst>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0.0000"/>
    <numFmt numFmtId="166" formatCode="0.000"/>
    <numFmt numFmtId="167" formatCode="#,##0.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8"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49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/>
    </xf>
    <xf numFmtId="0" fontId="3" fillId="16" borderId="10" xfId="48" applyFont="1" applyFill="1" applyBorder="1" applyAlignment="1">
      <alignment horizontal="center" vertical="center" wrapText="1" shrinkToFit="1"/>
      <protection/>
    </xf>
    <xf numFmtId="0" fontId="3" fillId="16" borderId="10" xfId="4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49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4" fillId="0" borderId="0" xfId="49" applyFont="1" applyFill="1" applyBorder="1" applyAlignment="1">
      <alignment horizontal="center" vertical="center" shrinkToFit="1"/>
      <protection/>
    </xf>
    <xf numFmtId="0" fontId="18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34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1" fillId="0" borderId="0" xfId="47" applyFont="1" applyFill="1" applyBorder="1" applyAlignment="1">
      <alignment vertical="top"/>
      <protection/>
    </xf>
    <xf numFmtId="0" fontId="2" fillId="0" borderId="0" xfId="47" applyFont="1" applyFill="1" applyBorder="1" applyAlignment="1">
      <alignment vertical="top"/>
      <protection/>
    </xf>
    <xf numFmtId="0" fontId="26" fillId="0" borderId="0" xfId="47" applyFont="1" applyFill="1" applyBorder="1" applyAlignment="1">
      <alignment vertical="top"/>
      <protection/>
    </xf>
    <xf numFmtId="0" fontId="4" fillId="0" borderId="0" xfId="47" applyFont="1" applyFill="1" applyBorder="1" applyAlignment="1">
      <alignment vertical="top"/>
      <protection/>
    </xf>
    <xf numFmtId="0" fontId="10" fillId="0" borderId="0" xfId="47" applyFont="1" applyFill="1" applyBorder="1" applyAlignment="1">
      <alignment vertical="top"/>
      <protection/>
    </xf>
    <xf numFmtId="167" fontId="4" fillId="0" borderId="0" xfId="47" applyNumberFormat="1" applyFont="1" applyFill="1" applyBorder="1" applyAlignment="1">
      <alignment vertical="top"/>
      <protection/>
    </xf>
    <xf numFmtId="0" fontId="18" fillId="0" borderId="0" xfId="47" applyFont="1" applyFill="1" applyBorder="1" applyAlignment="1">
      <alignment vertical="top"/>
      <protection/>
    </xf>
    <xf numFmtId="0" fontId="18" fillId="0" borderId="10" xfId="49" applyFont="1" applyFill="1" applyBorder="1" applyAlignment="1">
      <alignment horizontal="center" vertical="center" wrapText="1" shrinkToFit="1"/>
      <protection/>
    </xf>
    <xf numFmtId="0" fontId="18" fillId="0" borderId="10" xfId="47" applyFont="1" applyFill="1" applyBorder="1" applyAlignment="1">
      <alignment vertical="top"/>
      <protection/>
    </xf>
    <xf numFmtId="0" fontId="18" fillId="0" borderId="10" xfId="47" applyFont="1" applyFill="1" applyBorder="1" applyAlignment="1">
      <alignment vertical="top" wrapText="1"/>
      <protection/>
    </xf>
    <xf numFmtId="0" fontId="18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/>
    </xf>
    <xf numFmtId="0" fontId="28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49" fontId="4" fillId="0" borderId="0" xfId="50" applyNumberFormat="1" applyFont="1" applyBorder="1" applyAlignment="1">
      <alignment horizontal="center" shrinkToFit="1"/>
      <protection/>
    </xf>
    <xf numFmtId="0" fontId="4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left"/>
    </xf>
    <xf numFmtId="0" fontId="4" fillId="0" borderId="0" xfId="34" applyNumberFormat="1" applyFont="1" applyFill="1" applyBorder="1" applyAlignment="1">
      <alignment horizontal="center"/>
    </xf>
    <xf numFmtId="1" fontId="4" fillId="0" borderId="0" xfId="34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10" xfId="47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top" wrapText="1" shrinkToFit="1"/>
    </xf>
    <xf numFmtId="0" fontId="18" fillId="0" borderId="13" xfId="47" applyFont="1" applyFill="1" applyBorder="1" applyAlignment="1">
      <alignment horizontal="center" vertical="center"/>
      <protection/>
    </xf>
    <xf numFmtId="0" fontId="18" fillId="0" borderId="13" xfId="47" applyFont="1" applyFill="1" applyBorder="1" applyAlignment="1">
      <alignment vertical="top"/>
      <protection/>
    </xf>
    <xf numFmtId="0" fontId="18" fillId="0" borderId="13" xfId="47" applyFont="1" applyFill="1" applyBorder="1" applyAlignment="1">
      <alignment vertical="top" wrapText="1"/>
      <protection/>
    </xf>
    <xf numFmtId="0" fontId="18" fillId="0" borderId="13" xfId="47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 shrinkToFit="1"/>
      <protection/>
    </xf>
    <xf numFmtId="49" fontId="18" fillId="0" borderId="0" xfId="50" applyNumberFormat="1" applyFont="1" applyFill="1" applyBorder="1" applyAlignment="1">
      <alignment horizontal="center" shrinkToFit="1"/>
      <protection/>
    </xf>
    <xf numFmtId="0" fontId="18" fillId="0" borderId="0" xfId="50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68" fontId="18" fillId="0" borderId="10" xfId="49" applyNumberFormat="1" applyFont="1" applyFill="1" applyBorder="1" applyAlignment="1">
      <alignment horizontal="right"/>
      <protection/>
    </xf>
    <xf numFmtId="0" fontId="18" fillId="0" borderId="10" xfId="49" applyFont="1" applyFill="1" applyBorder="1" applyAlignment="1">
      <alignment horizontal="right"/>
      <protection/>
    </xf>
    <xf numFmtId="164" fontId="18" fillId="0" borderId="10" xfId="0" applyNumberFormat="1" applyFont="1" applyFill="1" applyBorder="1" applyAlignment="1">
      <alignment horizontal="right"/>
    </xf>
    <xf numFmtId="164" fontId="18" fillId="0" borderId="13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49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14" fillId="16" borderId="14" xfId="0" applyFont="1" applyFill="1" applyBorder="1" applyAlignment="1">
      <alignment horizontal="center" vertical="center" wrapText="1" shrinkToFit="1"/>
    </xf>
    <xf numFmtId="0" fontId="6" fillId="16" borderId="15" xfId="49" applyFont="1" applyFill="1" applyBorder="1" applyAlignment="1">
      <alignment horizontal="center" vertical="center" wrapText="1"/>
      <protection/>
    </xf>
    <xf numFmtId="0" fontId="6" fillId="16" borderId="16" xfId="49" applyFont="1" applyFill="1" applyBorder="1" applyAlignment="1">
      <alignment horizontal="center" vertical="center" wrapText="1"/>
      <protection/>
    </xf>
    <xf numFmtId="0" fontId="20" fillId="9" borderId="17" xfId="0" applyFont="1" applyFill="1" applyBorder="1" applyAlignment="1">
      <alignment horizontal="left" vertical="center" wrapText="1" shrinkToFit="1"/>
    </xf>
    <xf numFmtId="0" fontId="14" fillId="24" borderId="18" xfId="0" applyFont="1" applyFill="1" applyBorder="1" applyAlignment="1">
      <alignment horizontal="left" vertical="center" wrapText="1" shrinkToFit="1"/>
    </xf>
    <xf numFmtId="168" fontId="6" fillId="24" borderId="19" xfId="49" applyNumberFormat="1" applyFont="1" applyFill="1" applyBorder="1" applyAlignment="1">
      <alignment horizontal="center"/>
      <protection/>
    </xf>
    <xf numFmtId="168" fontId="6" fillId="24" borderId="20" xfId="49" applyNumberFormat="1" applyFont="1" applyFill="1" applyBorder="1" applyAlignment="1">
      <alignment horizontal="center"/>
      <protection/>
    </xf>
    <xf numFmtId="0" fontId="18" fillId="19" borderId="17" xfId="0" applyFont="1" applyFill="1" applyBorder="1" applyAlignment="1">
      <alignment horizontal="left" wrapText="1"/>
    </xf>
    <xf numFmtId="0" fontId="18" fillId="19" borderId="21" xfId="0" applyFont="1" applyFill="1" applyBorder="1" applyAlignment="1">
      <alignment horizontal="left" wrapText="1"/>
    </xf>
    <xf numFmtId="0" fontId="19" fillId="19" borderId="17" xfId="0" applyFont="1" applyFill="1" applyBorder="1" applyAlignment="1">
      <alignment horizontal="left" vertical="center" wrapText="1" shrinkToFit="1"/>
    </xf>
    <xf numFmtId="0" fontId="1" fillId="0" borderId="0" xfId="47" applyFont="1" applyFill="1" applyBorder="1" applyAlignment="1">
      <alignment vertical="top" wrapText="1"/>
      <protection/>
    </xf>
    <xf numFmtId="0" fontId="27" fillId="0" borderId="0" xfId="47" applyFont="1" applyFill="1" applyBorder="1" applyAlignment="1">
      <alignment vertical="top" wrapText="1"/>
      <protection/>
    </xf>
    <xf numFmtId="0" fontId="15" fillId="0" borderId="0" xfId="0" applyFont="1" applyBorder="1" applyAlignment="1">
      <alignment vertical="top" wrapText="1"/>
    </xf>
    <xf numFmtId="0" fontId="24" fillId="0" borderId="0" xfId="47" applyFont="1" applyFill="1" applyBorder="1" applyAlignment="1">
      <alignment vertical="top" wrapText="1"/>
      <protection/>
    </xf>
    <xf numFmtId="0" fontId="4" fillId="0" borderId="0" xfId="47" applyFont="1" applyFill="1" applyBorder="1" applyAlignment="1">
      <alignment vertical="top" wrapText="1"/>
      <protection/>
    </xf>
    <xf numFmtId="0" fontId="20" fillId="0" borderId="13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8" fillId="25" borderId="10" xfId="47" applyFont="1" applyFill="1" applyBorder="1" applyAlignment="1">
      <alignment vertical="top"/>
      <protection/>
    </xf>
    <xf numFmtId="0" fontId="18" fillId="25" borderId="10" xfId="47" applyFont="1" applyFill="1" applyBorder="1" applyAlignment="1">
      <alignment horizontal="center" vertical="center"/>
      <protection/>
    </xf>
    <xf numFmtId="0" fontId="18" fillId="25" borderId="10" xfId="47" applyFont="1" applyFill="1" applyBorder="1" applyAlignment="1">
      <alignment vertical="top" wrapText="1"/>
      <protection/>
    </xf>
    <xf numFmtId="0" fontId="18" fillId="25" borderId="13" xfId="47" applyFont="1" applyFill="1" applyBorder="1" applyAlignment="1">
      <alignment vertical="top"/>
      <protection/>
    </xf>
    <xf numFmtId="0" fontId="18" fillId="25" borderId="10" xfId="0" applyFont="1" applyFill="1" applyBorder="1" applyAlignment="1">
      <alignment vertical="top" wrapText="1"/>
    </xf>
    <xf numFmtId="0" fontId="18" fillId="25" borderId="13" xfId="47" applyFont="1" applyFill="1" applyBorder="1" applyAlignment="1">
      <alignment horizontal="center" vertical="center"/>
      <protection/>
    </xf>
    <xf numFmtId="0" fontId="18" fillId="25" borderId="10" xfId="0" applyFont="1" applyFill="1" applyBorder="1" applyAlignment="1">
      <alignment vertical="top" wrapText="1" shrinkToFit="1"/>
    </xf>
    <xf numFmtId="0" fontId="18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vertical="top"/>
    </xf>
    <xf numFmtId="0" fontId="18" fillId="25" borderId="13" xfId="47" applyFont="1" applyFill="1" applyBorder="1" applyAlignment="1">
      <alignment horizontal="center" vertical="top"/>
      <protection/>
    </xf>
    <xf numFmtId="0" fontId="18" fillId="25" borderId="13" xfId="47" applyFont="1" applyFill="1" applyBorder="1" applyAlignment="1">
      <alignment vertical="top" wrapText="1"/>
      <protection/>
    </xf>
    <xf numFmtId="168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0" xfId="0" applyFont="1" applyAlignment="1">
      <alignment/>
    </xf>
    <xf numFmtId="168" fontId="19" fillId="0" borderId="10" xfId="0" applyNumberFormat="1" applyFont="1" applyBorder="1" applyAlignment="1">
      <alignment/>
    </xf>
    <xf numFmtId="168" fontId="19" fillId="0" borderId="22" xfId="0" applyNumberFormat="1" applyFont="1" applyBorder="1" applyAlignment="1">
      <alignment/>
    </xf>
    <xf numFmtId="0" fontId="19" fillId="19" borderId="17" xfId="0" applyFont="1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24" xfId="0" applyFill="1" applyBorder="1" applyAlignment="1">
      <alignment/>
    </xf>
    <xf numFmtId="168" fontId="0" fillId="26" borderId="24" xfId="0" applyNumberFormat="1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0" xfId="0" applyFill="1" applyBorder="1" applyAlignment="1">
      <alignment/>
    </xf>
    <xf numFmtId="168" fontId="0" fillId="26" borderId="0" xfId="0" applyNumberFormat="1" applyFill="1" applyBorder="1" applyAlignment="1">
      <alignment/>
    </xf>
    <xf numFmtId="0" fontId="0" fillId="26" borderId="27" xfId="0" applyFill="1" applyBorder="1" applyAlignment="1">
      <alignment/>
    </xf>
    <xf numFmtId="9" fontId="0" fillId="26" borderId="26" xfId="0" applyNumberFormat="1" applyFill="1" applyBorder="1" applyAlignment="1">
      <alignment/>
    </xf>
    <xf numFmtId="0" fontId="29" fillId="26" borderId="28" xfId="0" applyFont="1" applyFill="1" applyBorder="1" applyAlignment="1">
      <alignment/>
    </xf>
    <xf numFmtId="0" fontId="0" fillId="26" borderId="29" xfId="0" applyFill="1" applyBorder="1" applyAlignment="1">
      <alignment/>
    </xf>
    <xf numFmtId="168" fontId="29" fillId="26" borderId="29" xfId="0" applyNumberFormat="1" applyFont="1" applyFill="1" applyBorder="1" applyAlignment="1">
      <alignment/>
    </xf>
    <xf numFmtId="0" fontId="0" fillId="26" borderId="30" xfId="0" applyFill="1" applyBorder="1" applyAlignment="1">
      <alignment/>
    </xf>
    <xf numFmtId="0" fontId="14" fillId="0" borderId="0" xfId="0" applyFont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 shrinkToFi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4" fillId="0" borderId="10" xfId="49" applyFont="1" applyBorder="1" applyAlignment="1">
      <alignment horizontal="center" vertical="center" shrinkToFit="1"/>
      <protection/>
    </xf>
    <xf numFmtId="0" fontId="18" fillId="0" borderId="10" xfId="49" applyFont="1" applyFill="1" applyBorder="1" applyAlignment="1">
      <alignment horizontal="center" vertical="center" shrinkToFit="1"/>
      <protection/>
    </xf>
    <xf numFmtId="168" fontId="18" fillId="0" borderId="22" xfId="49" applyNumberFormat="1" applyFont="1" applyFill="1" applyBorder="1" applyAlignment="1">
      <alignment horizontal="right"/>
      <protection/>
    </xf>
    <xf numFmtId="168" fontId="18" fillId="0" borderId="13" xfId="49" applyNumberFormat="1" applyFont="1" applyFill="1" applyBorder="1" applyAlignment="1">
      <alignment horizontal="right"/>
      <protection/>
    </xf>
    <xf numFmtId="168" fontId="18" fillId="0" borderId="31" xfId="49" applyNumberFormat="1" applyFont="1" applyFill="1" applyBorder="1" applyAlignment="1">
      <alignment horizontal="right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19" borderId="21" xfId="0" applyFont="1" applyFill="1" applyBorder="1" applyAlignment="1">
      <alignment/>
    </xf>
    <xf numFmtId="168" fontId="19" fillId="0" borderId="13" xfId="0" applyNumberFormat="1" applyFont="1" applyBorder="1" applyAlignment="1">
      <alignment/>
    </xf>
    <xf numFmtId="168" fontId="19" fillId="0" borderId="31" xfId="0" applyNumberFormat="1" applyFont="1" applyBorder="1" applyAlignment="1">
      <alignment/>
    </xf>
    <xf numFmtId="0" fontId="20" fillId="24" borderId="32" xfId="0" applyFont="1" applyFill="1" applyBorder="1" applyAlignment="1">
      <alignment/>
    </xf>
    <xf numFmtId="168" fontId="20" fillId="24" borderId="33" xfId="0" applyNumberFormat="1" applyFont="1" applyFill="1" applyBorder="1" applyAlignment="1">
      <alignment/>
    </xf>
    <xf numFmtId="0" fontId="20" fillId="9" borderId="34" xfId="0" applyFont="1" applyFill="1" applyBorder="1" applyAlignment="1">
      <alignment horizontal="left" vertical="center" wrapText="1" shrinkToFit="1"/>
    </xf>
    <xf numFmtId="0" fontId="20" fillId="16" borderId="33" xfId="0" applyFont="1" applyFill="1" applyBorder="1" applyAlignment="1">
      <alignment horizontal="center" vertical="center" wrapText="1"/>
    </xf>
    <xf numFmtId="168" fontId="19" fillId="0" borderId="35" xfId="0" applyNumberFormat="1" applyFont="1" applyBorder="1" applyAlignment="1">
      <alignment/>
    </xf>
    <xf numFmtId="168" fontId="19" fillId="0" borderId="36" xfId="0" applyNumberFormat="1" applyFont="1" applyBorder="1" applyAlignment="1">
      <alignment/>
    </xf>
    <xf numFmtId="0" fontId="20" fillId="24" borderId="33" xfId="0" applyFont="1" applyFill="1" applyBorder="1" applyAlignment="1">
      <alignment/>
    </xf>
    <xf numFmtId="0" fontId="18" fillId="0" borderId="10" xfId="49" applyFont="1" applyFill="1" applyBorder="1" applyAlignment="1">
      <alignment horizontal="left" vertical="top" wrapText="1" shrinkToFit="1"/>
      <protection/>
    </xf>
    <xf numFmtId="0" fontId="15" fillId="26" borderId="23" xfId="0" applyFont="1" applyFill="1" applyBorder="1" applyAlignment="1">
      <alignment vertical="top"/>
    </xf>
    <xf numFmtId="0" fontId="14" fillId="26" borderId="24" xfId="0" applyFont="1" applyFill="1" applyBorder="1" applyAlignment="1">
      <alignment vertical="top"/>
    </xf>
    <xf numFmtId="0" fontId="5" fillId="26" borderId="24" xfId="47" applyFont="1" applyFill="1" applyBorder="1" applyAlignment="1">
      <alignment vertical="top" wrapText="1"/>
      <protection/>
    </xf>
    <xf numFmtId="0" fontId="5" fillId="26" borderId="24" xfId="47" applyFont="1" applyFill="1" applyBorder="1" applyAlignment="1">
      <alignment vertical="top"/>
      <protection/>
    </xf>
    <xf numFmtId="0" fontId="36" fillId="26" borderId="24" xfId="47" applyFont="1" applyFill="1" applyBorder="1" applyAlignment="1">
      <alignment vertical="top"/>
      <protection/>
    </xf>
    <xf numFmtId="168" fontId="6" fillId="26" borderId="24" xfId="47" applyNumberFormat="1" applyFont="1" applyFill="1" applyBorder="1" applyAlignment="1">
      <alignment vertical="center"/>
      <protection/>
    </xf>
    <xf numFmtId="0" fontId="15" fillId="26" borderId="25" xfId="0" applyFont="1" applyFill="1" applyBorder="1" applyAlignment="1">
      <alignment vertical="top"/>
    </xf>
    <xf numFmtId="0" fontId="15" fillId="26" borderId="26" xfId="0" applyFont="1" applyFill="1" applyBorder="1" applyAlignment="1">
      <alignment vertical="top"/>
    </xf>
    <xf numFmtId="0" fontId="14" fillId="26" borderId="0" xfId="0" applyFont="1" applyFill="1" applyBorder="1" applyAlignment="1">
      <alignment vertical="top"/>
    </xf>
    <xf numFmtId="0" fontId="5" fillId="26" borderId="0" xfId="47" applyFont="1" applyFill="1" applyBorder="1" applyAlignment="1">
      <alignment vertical="top" wrapText="1"/>
      <protection/>
    </xf>
    <xf numFmtId="0" fontId="5" fillId="26" borderId="0" xfId="47" applyFont="1" applyFill="1" applyBorder="1" applyAlignment="1">
      <alignment vertical="top"/>
      <protection/>
    </xf>
    <xf numFmtId="0" fontId="36" fillId="26" borderId="0" xfId="47" applyFont="1" applyFill="1" applyBorder="1" applyAlignment="1">
      <alignment vertical="top"/>
      <protection/>
    </xf>
    <xf numFmtId="168" fontId="6" fillId="26" borderId="0" xfId="47" applyNumberFormat="1" applyFont="1" applyFill="1" applyBorder="1" applyAlignment="1">
      <alignment horizontal="right" vertical="center"/>
      <protection/>
    </xf>
    <xf numFmtId="0" fontId="15" fillId="26" borderId="27" xfId="0" applyFont="1" applyFill="1" applyBorder="1" applyAlignment="1">
      <alignment vertical="top"/>
    </xf>
    <xf numFmtId="168" fontId="14" fillId="26" borderId="0" xfId="0" applyNumberFormat="1" applyFont="1" applyFill="1" applyBorder="1" applyAlignment="1">
      <alignment vertical="top"/>
    </xf>
    <xf numFmtId="0" fontId="14" fillId="26" borderId="32" xfId="0" applyFont="1" applyFill="1" applyBorder="1" applyAlignment="1">
      <alignment vertical="top"/>
    </xf>
    <xf numFmtId="0" fontId="14" fillId="26" borderId="37" xfId="0" applyFont="1" applyFill="1" applyBorder="1" applyAlignment="1">
      <alignment vertical="top"/>
    </xf>
    <xf numFmtId="0" fontId="5" fillId="26" borderId="37" xfId="47" applyFont="1" applyFill="1" applyBorder="1" applyAlignment="1">
      <alignment vertical="top" wrapText="1"/>
      <protection/>
    </xf>
    <xf numFmtId="0" fontId="5" fillId="26" borderId="37" xfId="47" applyFont="1" applyFill="1" applyBorder="1" applyAlignment="1">
      <alignment vertical="top"/>
      <protection/>
    </xf>
    <xf numFmtId="0" fontId="36" fillId="26" borderId="37" xfId="47" applyFont="1" applyFill="1" applyBorder="1" applyAlignment="1">
      <alignment vertical="top"/>
      <protection/>
    </xf>
    <xf numFmtId="168" fontId="14" fillId="26" borderId="37" xfId="0" applyNumberFormat="1" applyFont="1" applyFill="1" applyBorder="1" applyAlignment="1">
      <alignment vertical="top"/>
    </xf>
    <xf numFmtId="0" fontId="15" fillId="26" borderId="38" xfId="0" applyFont="1" applyFill="1" applyBorder="1" applyAlignment="1">
      <alignment vertical="top"/>
    </xf>
    <xf numFmtId="0" fontId="14" fillId="16" borderId="33" xfId="0" applyFont="1" applyFill="1" applyBorder="1" applyAlignment="1">
      <alignment horizontal="center" vertical="center" wrapText="1" shrinkToFit="1"/>
    </xf>
    <xf numFmtId="0" fontId="18" fillId="0" borderId="35" xfId="49" applyFont="1" applyFill="1" applyBorder="1" applyAlignment="1">
      <alignment horizontal="right"/>
      <protection/>
    </xf>
    <xf numFmtId="0" fontId="6" fillId="16" borderId="33" xfId="49" applyFont="1" applyFill="1" applyBorder="1" applyAlignment="1">
      <alignment horizontal="center" vertical="center" wrapText="1"/>
      <protection/>
    </xf>
    <xf numFmtId="0" fontId="14" fillId="24" borderId="33" xfId="0" applyFont="1" applyFill="1" applyBorder="1" applyAlignment="1">
      <alignment horizontal="left" vertical="center" wrapText="1" shrinkToFit="1"/>
    </xf>
    <xf numFmtId="168" fontId="6" fillId="24" borderId="33" xfId="49" applyNumberFormat="1" applyFont="1" applyFill="1" applyBorder="1" applyAlignment="1">
      <alignment horizontal="right"/>
      <protection/>
    </xf>
    <xf numFmtId="0" fontId="6" fillId="8" borderId="39" xfId="0" applyFont="1" applyFill="1" applyBorder="1" applyAlignment="1">
      <alignment vertical="top"/>
    </xf>
    <xf numFmtId="0" fontId="6" fillId="8" borderId="12" xfId="0" applyFont="1" applyFill="1" applyBorder="1" applyAlignment="1">
      <alignment vertical="top"/>
    </xf>
    <xf numFmtId="0" fontId="5" fillId="8" borderId="12" xfId="47" applyFont="1" applyFill="1" applyBorder="1" applyAlignment="1">
      <alignment vertical="top" wrapText="1"/>
      <protection/>
    </xf>
    <xf numFmtId="0" fontId="5" fillId="8" borderId="12" xfId="47" applyFont="1" applyFill="1" applyBorder="1" applyAlignment="1">
      <alignment vertical="top"/>
      <protection/>
    </xf>
    <xf numFmtId="0" fontId="5" fillId="8" borderId="40" xfId="0" applyFont="1" applyFill="1" applyBorder="1" applyAlignment="1">
      <alignment vertical="top"/>
    </xf>
    <xf numFmtId="0" fontId="5" fillId="8" borderId="0" xfId="0" applyFont="1" applyFill="1" applyBorder="1" applyAlignment="1">
      <alignment vertical="top"/>
    </xf>
    <xf numFmtId="0" fontId="5" fillId="8" borderId="0" xfId="47" applyFont="1" applyFill="1" applyBorder="1" applyAlignment="1">
      <alignment vertical="top" wrapText="1"/>
      <protection/>
    </xf>
    <xf numFmtId="0" fontId="5" fillId="8" borderId="0" xfId="47" applyFont="1" applyFill="1" applyBorder="1" applyAlignment="1">
      <alignment vertical="top"/>
      <protection/>
    </xf>
    <xf numFmtId="0" fontId="6" fillId="8" borderId="32" xfId="0" applyFont="1" applyFill="1" applyBorder="1" applyAlignment="1">
      <alignment vertical="top"/>
    </xf>
    <xf numFmtId="0" fontId="6" fillId="8" borderId="37" xfId="0" applyFont="1" applyFill="1" applyBorder="1" applyAlignment="1">
      <alignment vertical="top"/>
    </xf>
    <xf numFmtId="0" fontId="5" fillId="8" borderId="37" xfId="47" applyFont="1" applyFill="1" applyBorder="1" applyAlignment="1">
      <alignment vertical="top" wrapText="1"/>
      <protection/>
    </xf>
    <xf numFmtId="0" fontId="5" fillId="8" borderId="37" xfId="47" applyFont="1" applyFill="1" applyBorder="1" applyAlignment="1">
      <alignment vertical="top"/>
      <protection/>
    </xf>
    <xf numFmtId="0" fontId="14" fillId="8" borderId="39" xfId="0" applyFont="1" applyFill="1" applyBorder="1" applyAlignment="1">
      <alignment vertical="top"/>
    </xf>
    <xf numFmtId="0" fontId="14" fillId="8" borderId="12" xfId="0" applyFont="1" applyFill="1" applyBorder="1" applyAlignment="1">
      <alignment vertical="top"/>
    </xf>
    <xf numFmtId="0" fontId="36" fillId="8" borderId="12" xfId="47" applyFont="1" applyFill="1" applyBorder="1" applyAlignment="1">
      <alignment vertical="top"/>
      <protection/>
    </xf>
    <xf numFmtId="0" fontId="15" fillId="8" borderId="40" xfId="0" applyFont="1" applyFill="1" applyBorder="1" applyAlignment="1">
      <alignment vertical="top"/>
    </xf>
    <xf numFmtId="0" fontId="15" fillId="8" borderId="0" xfId="0" applyFont="1" applyFill="1" applyBorder="1" applyAlignment="1">
      <alignment vertical="top"/>
    </xf>
    <xf numFmtId="0" fontId="36" fillId="8" borderId="0" xfId="47" applyFont="1" applyFill="1" applyBorder="1" applyAlignment="1">
      <alignment vertical="top"/>
      <protection/>
    </xf>
    <xf numFmtId="0" fontId="14" fillId="8" borderId="32" xfId="0" applyFont="1" applyFill="1" applyBorder="1" applyAlignment="1">
      <alignment vertical="top"/>
    </xf>
    <xf numFmtId="0" fontId="14" fillId="8" borderId="37" xfId="0" applyFont="1" applyFill="1" applyBorder="1" applyAlignment="1">
      <alignment vertical="top"/>
    </xf>
    <xf numFmtId="0" fontId="36" fillId="8" borderId="37" xfId="47" applyFont="1" applyFill="1" applyBorder="1" applyAlignment="1">
      <alignment vertical="top"/>
      <protection/>
    </xf>
    <xf numFmtId="0" fontId="18" fillId="0" borderId="13" xfId="0" applyFont="1" applyFill="1" applyBorder="1" applyAlignment="1">
      <alignment vertical="top" wrapText="1" shrinkToFit="1"/>
    </xf>
    <xf numFmtId="0" fontId="18" fillId="0" borderId="13" xfId="0" applyFont="1" applyFill="1" applyBorder="1" applyAlignment="1">
      <alignment horizontal="center" vertical="center"/>
    </xf>
    <xf numFmtId="0" fontId="14" fillId="27" borderId="0" xfId="0" applyFont="1" applyFill="1" applyBorder="1" applyAlignment="1">
      <alignment vertical="top"/>
    </xf>
    <xf numFmtId="0" fontId="5" fillId="27" borderId="0" xfId="47" applyFont="1" applyFill="1" applyBorder="1" applyAlignment="1">
      <alignment vertical="top" wrapText="1"/>
      <protection/>
    </xf>
    <xf numFmtId="0" fontId="5" fillId="27" borderId="0" xfId="47" applyFont="1" applyFill="1" applyBorder="1" applyAlignment="1">
      <alignment vertical="top"/>
      <protection/>
    </xf>
    <xf numFmtId="0" fontId="36" fillId="27" borderId="0" xfId="47" applyFont="1" applyFill="1" applyBorder="1" applyAlignment="1">
      <alignment vertical="top"/>
      <protection/>
    </xf>
    <xf numFmtId="0" fontId="6" fillId="27" borderId="0" xfId="47" applyFont="1" applyFill="1" applyBorder="1" applyAlignment="1">
      <alignment vertical="top"/>
      <protection/>
    </xf>
    <xf numFmtId="168" fontId="14" fillId="27" borderId="0" xfId="0" applyNumberFormat="1" applyFont="1" applyFill="1" applyBorder="1" applyAlignment="1">
      <alignment vertical="top"/>
    </xf>
    <xf numFmtId="0" fontId="15" fillId="27" borderId="0" xfId="0" applyFont="1" applyFill="1" applyBorder="1" applyAlignment="1">
      <alignment vertical="top"/>
    </xf>
    <xf numFmtId="0" fontId="14" fillId="27" borderId="32" xfId="0" applyFont="1" applyFill="1" applyBorder="1" applyAlignment="1">
      <alignment vertical="top"/>
    </xf>
    <xf numFmtId="0" fontId="14" fillId="27" borderId="37" xfId="0" applyFont="1" applyFill="1" applyBorder="1" applyAlignment="1">
      <alignment vertical="top"/>
    </xf>
    <xf numFmtId="0" fontId="5" fillId="27" borderId="37" xfId="47" applyFont="1" applyFill="1" applyBorder="1" applyAlignment="1">
      <alignment vertical="top" wrapText="1"/>
      <protection/>
    </xf>
    <xf numFmtId="0" fontId="5" fillId="27" borderId="37" xfId="47" applyFont="1" applyFill="1" applyBorder="1" applyAlignment="1">
      <alignment vertical="top"/>
      <protection/>
    </xf>
    <xf numFmtId="0" fontId="36" fillId="27" borderId="37" xfId="47" applyFont="1" applyFill="1" applyBorder="1" applyAlignment="1">
      <alignment vertical="top"/>
      <protection/>
    </xf>
    <xf numFmtId="0" fontId="6" fillId="27" borderId="37" xfId="47" applyFont="1" applyFill="1" applyBorder="1" applyAlignment="1">
      <alignment vertical="top"/>
      <protection/>
    </xf>
    <xf numFmtId="168" fontId="14" fillId="27" borderId="37" xfId="0" applyNumberFormat="1" applyFont="1" applyFill="1" applyBorder="1" applyAlignment="1">
      <alignment vertical="top"/>
    </xf>
    <xf numFmtId="0" fontId="15" fillId="27" borderId="37" xfId="0" applyFont="1" applyFill="1" applyBorder="1" applyAlignment="1">
      <alignment vertical="top"/>
    </xf>
    <xf numFmtId="0" fontId="15" fillId="27" borderId="38" xfId="0" applyFont="1" applyFill="1" applyBorder="1" applyAlignment="1">
      <alignment vertical="top"/>
    </xf>
    <xf numFmtId="0" fontId="14" fillId="27" borderId="23" xfId="0" applyFont="1" applyFill="1" applyBorder="1" applyAlignment="1">
      <alignment vertical="top"/>
    </xf>
    <xf numFmtId="0" fontId="14" fillId="27" borderId="24" xfId="0" applyFont="1" applyFill="1" applyBorder="1" applyAlignment="1">
      <alignment vertical="top"/>
    </xf>
    <xf numFmtId="0" fontId="5" fillId="27" borderId="24" xfId="47" applyFont="1" applyFill="1" applyBorder="1" applyAlignment="1">
      <alignment vertical="top" wrapText="1"/>
      <protection/>
    </xf>
    <xf numFmtId="0" fontId="5" fillId="27" borderId="24" xfId="47" applyFont="1" applyFill="1" applyBorder="1" applyAlignment="1">
      <alignment vertical="top"/>
      <protection/>
    </xf>
    <xf numFmtId="0" fontId="36" fillId="27" borderId="24" xfId="47" applyFont="1" applyFill="1" applyBorder="1" applyAlignment="1">
      <alignment vertical="top"/>
      <protection/>
    </xf>
    <xf numFmtId="0" fontId="15" fillId="27" borderId="24" xfId="0" applyFont="1" applyFill="1" applyBorder="1" applyAlignment="1">
      <alignment vertical="top"/>
    </xf>
    <xf numFmtId="0" fontId="15" fillId="27" borderId="25" xfId="0" applyFont="1" applyFill="1" applyBorder="1" applyAlignment="1">
      <alignment vertical="top"/>
    </xf>
    <xf numFmtId="0" fontId="14" fillId="27" borderId="26" xfId="0" applyFont="1" applyFill="1" applyBorder="1" applyAlignment="1">
      <alignment vertical="top"/>
    </xf>
    <xf numFmtId="0" fontId="15" fillId="27" borderId="27" xfId="0" applyFont="1" applyFill="1" applyBorder="1" applyAlignment="1">
      <alignment vertical="top"/>
    </xf>
    <xf numFmtId="0" fontId="14" fillId="26" borderId="23" xfId="0" applyFont="1" applyFill="1" applyBorder="1" applyAlignment="1">
      <alignment vertical="top"/>
    </xf>
    <xf numFmtId="0" fontId="6" fillId="26" borderId="24" xfId="47" applyFont="1" applyFill="1" applyBorder="1" applyAlignment="1">
      <alignment vertical="top" wrapText="1"/>
      <protection/>
    </xf>
    <xf numFmtId="0" fontId="6" fillId="26" borderId="24" xfId="47" applyFont="1" applyFill="1" applyBorder="1" applyAlignment="1">
      <alignment vertical="top"/>
      <protection/>
    </xf>
    <xf numFmtId="0" fontId="38" fillId="26" borderId="24" xfId="47" applyFont="1" applyFill="1" applyBorder="1" applyAlignment="1">
      <alignment vertical="top"/>
      <protection/>
    </xf>
    <xf numFmtId="0" fontId="14" fillId="26" borderId="25" xfId="0" applyFont="1" applyFill="1" applyBorder="1" applyAlignment="1">
      <alignment vertical="top"/>
    </xf>
    <xf numFmtId="0" fontId="14" fillId="26" borderId="26" xfId="0" applyFont="1" applyFill="1" applyBorder="1" applyAlignment="1">
      <alignment vertical="top"/>
    </xf>
    <xf numFmtId="0" fontId="6" fillId="26" borderId="0" xfId="47" applyFont="1" applyFill="1" applyBorder="1" applyAlignment="1">
      <alignment vertical="top" wrapText="1"/>
      <protection/>
    </xf>
    <xf numFmtId="0" fontId="6" fillId="26" borderId="0" xfId="47" applyFont="1" applyFill="1" applyBorder="1" applyAlignment="1">
      <alignment vertical="top"/>
      <protection/>
    </xf>
    <xf numFmtId="0" fontId="38" fillId="26" borderId="0" xfId="47" applyFont="1" applyFill="1" applyBorder="1" applyAlignment="1">
      <alignment vertical="top"/>
      <protection/>
    </xf>
    <xf numFmtId="0" fontId="14" fillId="26" borderId="27" xfId="0" applyFont="1" applyFill="1" applyBorder="1" applyAlignment="1">
      <alignment vertical="top"/>
    </xf>
    <xf numFmtId="0" fontId="6" fillId="26" borderId="37" xfId="47" applyFont="1" applyFill="1" applyBorder="1" applyAlignment="1">
      <alignment vertical="top" wrapText="1"/>
      <protection/>
    </xf>
    <xf numFmtId="0" fontId="6" fillId="26" borderId="37" xfId="47" applyFont="1" applyFill="1" applyBorder="1" applyAlignment="1">
      <alignment vertical="top"/>
      <protection/>
    </xf>
    <xf numFmtId="0" fontId="38" fillId="26" borderId="37" xfId="47" applyFont="1" applyFill="1" applyBorder="1" applyAlignment="1">
      <alignment vertical="top"/>
      <protection/>
    </xf>
    <xf numFmtId="0" fontId="14" fillId="26" borderId="38" xfId="0" applyFont="1" applyFill="1" applyBorder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Alignment="1">
      <alignment wrapText="1"/>
    </xf>
    <xf numFmtId="168" fontId="5" fillId="0" borderId="10" xfId="49" applyNumberFormat="1" applyFont="1" applyFill="1" applyBorder="1" applyAlignment="1">
      <alignment horizontal="right"/>
      <protection/>
    </xf>
    <xf numFmtId="168" fontId="5" fillId="0" borderId="22" xfId="49" applyNumberFormat="1" applyFont="1" applyFill="1" applyBorder="1" applyAlignment="1">
      <alignment horizontal="right"/>
      <protection/>
    </xf>
    <xf numFmtId="168" fontId="40" fillId="0" borderId="0" xfId="0" applyNumberFormat="1" applyFont="1" applyAlignment="1">
      <alignment/>
    </xf>
    <xf numFmtId="0" fontId="19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16" borderId="14" xfId="48" applyFont="1" applyFill="1" applyBorder="1" applyAlignment="1">
      <alignment horizontal="center" vertical="center" wrapText="1" shrinkToFit="1"/>
      <protection/>
    </xf>
    <xf numFmtId="0" fontId="6" fillId="16" borderId="15" xfId="48" applyFont="1" applyFill="1" applyBorder="1" applyAlignment="1">
      <alignment horizontal="center" vertical="center" wrapText="1" shrinkToFit="1"/>
      <protection/>
    </xf>
    <xf numFmtId="0" fontId="6" fillId="16" borderId="41" xfId="48" applyFont="1" applyFill="1" applyBorder="1" applyAlignment="1">
      <alignment horizontal="center" vertical="center" wrapText="1" shrinkToFit="1"/>
      <protection/>
    </xf>
    <xf numFmtId="0" fontId="6" fillId="16" borderId="42" xfId="48" applyFont="1" applyFill="1" applyBorder="1" applyAlignment="1">
      <alignment horizontal="center" vertical="center" wrapText="1" shrinkToFit="1"/>
      <protection/>
    </xf>
    <xf numFmtId="0" fontId="6" fillId="16" borderId="42" xfId="48" applyFont="1" applyFill="1" applyBorder="1" applyAlignment="1">
      <alignment horizontal="center" vertical="center"/>
      <protection/>
    </xf>
    <xf numFmtId="0" fontId="6" fillId="16" borderId="43" xfId="48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 shrinkToFit="1"/>
    </xf>
    <xf numFmtId="168" fontId="5" fillId="0" borderId="35" xfId="49" applyNumberFormat="1" applyFont="1" applyFill="1" applyBorder="1" applyAlignment="1">
      <alignment horizontal="right"/>
      <protection/>
    </xf>
    <xf numFmtId="168" fontId="5" fillId="0" borderId="36" xfId="49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 vertical="center" wrapText="1" shrinkToFit="1"/>
    </xf>
    <xf numFmtId="0" fontId="19" fillId="0" borderId="17" xfId="0" applyFont="1" applyFill="1" applyBorder="1" applyAlignment="1">
      <alignment/>
    </xf>
    <xf numFmtId="0" fontId="3" fillId="0" borderId="0" xfId="48" applyFont="1" applyBorder="1" applyAlignment="1">
      <alignment horizontal="center" vertical="center" wrapText="1" shrinkToFit="1"/>
      <protection/>
    </xf>
    <xf numFmtId="0" fontId="3" fillId="0" borderId="0" xfId="48" applyFont="1" applyBorder="1" applyAlignment="1">
      <alignment horizontal="center" vertical="center" wrapText="1"/>
      <protection/>
    </xf>
    <xf numFmtId="0" fontId="3" fillId="16" borderId="14" xfId="48" applyFont="1" applyFill="1" applyBorder="1" applyAlignment="1">
      <alignment horizontal="center" vertical="center" wrapText="1" shrinkToFit="1"/>
      <protection/>
    </xf>
    <xf numFmtId="0" fontId="3" fillId="16" borderId="15" xfId="48" applyFont="1" applyFill="1" applyBorder="1" applyAlignment="1">
      <alignment horizontal="center" vertical="center" wrapText="1" shrinkToFit="1"/>
      <protection/>
    </xf>
    <xf numFmtId="0" fontId="3" fillId="16" borderId="17" xfId="48" applyFont="1" applyFill="1" applyBorder="1" applyAlignment="1">
      <alignment horizontal="center" vertical="center" wrapText="1" shrinkToFit="1"/>
      <protection/>
    </xf>
    <xf numFmtId="0" fontId="3" fillId="16" borderId="22" xfId="48" applyFont="1" applyFill="1" applyBorder="1" applyAlignment="1">
      <alignment horizontal="center" vertical="center"/>
      <protection/>
    </xf>
    <xf numFmtId="0" fontId="3" fillId="0" borderId="41" xfId="48" applyFont="1" applyBorder="1" applyAlignment="1">
      <alignment horizontal="center" vertical="center" wrapText="1" shrinkToFit="1"/>
      <protection/>
    </xf>
    <xf numFmtId="0" fontId="3" fillId="0" borderId="42" xfId="48" applyFont="1" applyBorder="1" applyAlignment="1">
      <alignment horizontal="center" vertical="center" wrapText="1" shrinkToFit="1"/>
      <protection/>
    </xf>
    <xf numFmtId="0" fontId="3" fillId="0" borderId="42" xfId="48" applyFont="1" applyBorder="1" applyAlignment="1">
      <alignment horizontal="center" vertical="center" wrapText="1"/>
      <protection/>
    </xf>
    <xf numFmtId="0" fontId="3" fillId="0" borderId="43" xfId="48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left" vertical="top" wrapText="1"/>
    </xf>
    <xf numFmtId="49" fontId="18" fillId="0" borderId="10" xfId="50" applyNumberFormat="1" applyFont="1" applyFill="1" applyBorder="1" applyAlignment="1">
      <alignment horizontal="center" vertical="center" shrinkToFit="1"/>
      <protection/>
    </xf>
    <xf numFmtId="0" fontId="18" fillId="0" borderId="10" xfId="50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14" fillId="19" borderId="32" xfId="0" applyFont="1" applyFill="1" applyBorder="1" applyAlignment="1">
      <alignment horizontal="center" vertical="center" wrapText="1" shrinkToFit="1"/>
    </xf>
    <xf numFmtId="0" fontId="14" fillId="19" borderId="37" xfId="0" applyFont="1" applyFill="1" applyBorder="1" applyAlignment="1">
      <alignment horizontal="center" vertical="center" wrapText="1" shrinkToFit="1"/>
    </xf>
    <xf numFmtId="0" fontId="14" fillId="19" borderId="38" xfId="0" applyFont="1" applyFill="1" applyBorder="1" applyAlignment="1">
      <alignment horizontal="center" vertical="center" wrapText="1" shrinkToFit="1"/>
    </xf>
    <xf numFmtId="0" fontId="14" fillId="9" borderId="18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" fillId="16" borderId="15" xfId="48" applyFont="1" applyFill="1" applyBorder="1" applyAlignment="1">
      <alignment horizontal="center" vertical="center" wrapText="1" shrinkToFit="1"/>
      <protection/>
    </xf>
    <xf numFmtId="0" fontId="3" fillId="16" borderId="15" xfId="48" applyFont="1" applyFill="1" applyBorder="1" applyAlignment="1">
      <alignment horizontal="center" vertical="center" wrapText="1"/>
      <protection/>
    </xf>
    <xf numFmtId="0" fontId="3" fillId="16" borderId="16" xfId="48" applyFont="1" applyFill="1" applyBorder="1" applyAlignment="1">
      <alignment horizontal="center" vertical="center" wrapText="1"/>
      <protection/>
    </xf>
    <xf numFmtId="168" fontId="5" fillId="26" borderId="0" xfId="47" applyNumberFormat="1" applyFont="1" applyFill="1" applyBorder="1" applyAlignment="1">
      <alignment horizontal="right" vertical="top"/>
      <protection/>
    </xf>
    <xf numFmtId="0" fontId="5" fillId="26" borderId="0" xfId="47" applyFont="1" applyFill="1" applyBorder="1" applyAlignment="1">
      <alignment horizontal="right" vertical="top"/>
      <protection/>
    </xf>
    <xf numFmtId="0" fontId="14" fillId="9" borderId="32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19" borderId="44" xfId="0" applyFont="1" applyFill="1" applyBorder="1" applyAlignment="1">
      <alignment horizontal="center" vertical="center" wrapText="1" shrinkToFit="1"/>
    </xf>
    <xf numFmtId="0" fontId="40" fillId="0" borderId="45" xfId="0" applyFont="1" applyBorder="1" applyAlignment="1">
      <alignment horizontal="center" vertical="center" wrapText="1" shrinkToFit="1"/>
    </xf>
    <xf numFmtId="0" fontId="40" fillId="0" borderId="46" xfId="0" applyFont="1" applyBorder="1" applyAlignment="1">
      <alignment horizontal="center" vertical="center" wrapText="1" shrinkToFit="1"/>
    </xf>
    <xf numFmtId="0" fontId="14" fillId="19" borderId="45" xfId="0" applyFont="1" applyFill="1" applyBorder="1" applyAlignment="1">
      <alignment horizontal="center" vertical="center" wrapText="1" shrinkToFit="1"/>
    </xf>
    <xf numFmtId="0" fontId="14" fillId="19" borderId="46" xfId="0" applyFont="1" applyFill="1" applyBorder="1" applyAlignment="1">
      <alignment horizontal="center" vertical="center" wrapText="1" shrinkToFit="1"/>
    </xf>
    <xf numFmtId="168" fontId="5" fillId="26" borderId="47" xfId="47" applyNumberFormat="1" applyFont="1" applyFill="1" applyBorder="1" applyAlignment="1">
      <alignment horizontal="right" vertical="top"/>
      <protection/>
    </xf>
    <xf numFmtId="0" fontId="5" fillId="26" borderId="47" xfId="47" applyFont="1" applyFill="1" applyBorder="1" applyAlignment="1">
      <alignment horizontal="right" vertical="top"/>
      <protection/>
    </xf>
    <xf numFmtId="0" fontId="40" fillId="0" borderId="37" xfId="0" applyFont="1" applyBorder="1" applyAlignment="1">
      <alignment horizontal="center" vertical="center" wrapText="1" shrinkToFit="1"/>
    </xf>
    <xf numFmtId="0" fontId="40" fillId="0" borderId="38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/>
    </xf>
    <xf numFmtId="168" fontId="6" fillId="26" borderId="37" xfId="47" applyNumberFormat="1" applyFont="1" applyFill="1" applyBorder="1" applyAlignment="1">
      <alignment horizontal="right" vertical="top"/>
      <protection/>
    </xf>
    <xf numFmtId="0" fontId="6" fillId="26" borderId="37" xfId="47" applyFont="1" applyFill="1" applyBorder="1" applyAlignment="1">
      <alignment horizontal="right" vertical="top"/>
      <protection/>
    </xf>
    <xf numFmtId="168" fontId="5" fillId="26" borderId="24" xfId="47" applyNumberFormat="1" applyFont="1" applyFill="1" applyBorder="1" applyAlignment="1">
      <alignment horizontal="right" vertical="top"/>
      <protection/>
    </xf>
    <xf numFmtId="0" fontId="5" fillId="26" borderId="24" xfId="47" applyFont="1" applyFill="1" applyBorder="1" applyAlignment="1">
      <alignment horizontal="right" vertical="top"/>
      <protection/>
    </xf>
    <xf numFmtId="168" fontId="14" fillId="26" borderId="47" xfId="0" applyNumberFormat="1" applyFont="1" applyFill="1" applyBorder="1" applyAlignment="1">
      <alignment horizontal="right" vertical="top"/>
    </xf>
    <xf numFmtId="168" fontId="14" fillId="26" borderId="37" xfId="0" applyNumberFormat="1" applyFont="1" applyFill="1" applyBorder="1" applyAlignment="1">
      <alignment horizontal="right" vertical="top"/>
    </xf>
    <xf numFmtId="0" fontId="14" fillId="19" borderId="32" xfId="0" applyFont="1" applyFill="1" applyBorder="1" applyAlignment="1">
      <alignment horizontal="center" vertical="top" shrinkToFit="1"/>
    </xf>
    <xf numFmtId="0" fontId="14" fillId="19" borderId="37" xfId="0" applyFont="1" applyFill="1" applyBorder="1" applyAlignment="1">
      <alignment horizontal="center" vertical="top" shrinkToFit="1"/>
    </xf>
    <xf numFmtId="0" fontId="14" fillId="19" borderId="38" xfId="0" applyFont="1" applyFill="1" applyBorder="1" applyAlignment="1">
      <alignment horizontal="center" vertical="top" shrinkToFit="1"/>
    </xf>
    <xf numFmtId="168" fontId="6" fillId="27" borderId="24" xfId="47" applyNumberFormat="1" applyFont="1" applyFill="1" applyBorder="1" applyAlignment="1">
      <alignment horizontal="right" vertical="center"/>
      <protection/>
    </xf>
    <xf numFmtId="0" fontId="37" fillId="0" borderId="32" xfId="0" applyFont="1" applyFill="1" applyBorder="1" applyAlignment="1">
      <alignment horizontal="center" vertical="top"/>
    </xf>
    <xf numFmtId="0" fontId="37" fillId="0" borderId="37" xfId="0" applyFont="1" applyFill="1" applyBorder="1" applyAlignment="1">
      <alignment horizontal="center" vertical="top"/>
    </xf>
    <xf numFmtId="0" fontId="37" fillId="0" borderId="38" xfId="0" applyFont="1" applyFill="1" applyBorder="1" applyAlignment="1">
      <alignment horizontal="center" vertical="top"/>
    </xf>
    <xf numFmtId="0" fontId="6" fillId="16" borderId="15" xfId="48" applyFont="1" applyFill="1" applyBorder="1" applyAlignment="1">
      <alignment horizontal="center" vertical="center" wrapText="1" shrinkToFit="1"/>
      <protection/>
    </xf>
    <xf numFmtId="0" fontId="6" fillId="16" borderId="15" xfId="48" applyFont="1" applyFill="1" applyBorder="1" applyAlignment="1">
      <alignment horizontal="center" vertical="center" wrapText="1"/>
      <protection/>
    </xf>
    <xf numFmtId="0" fontId="6" fillId="16" borderId="16" xfId="48" applyFont="1" applyFill="1" applyBorder="1" applyAlignment="1">
      <alignment horizontal="center" vertical="center" wrapText="1"/>
      <protection/>
    </xf>
    <xf numFmtId="0" fontId="14" fillId="9" borderId="32" xfId="0" applyFont="1" applyFill="1" applyBorder="1" applyAlignment="1">
      <alignment horizontal="center" vertical="top"/>
    </xf>
    <xf numFmtId="0" fontId="14" fillId="9" borderId="37" xfId="0" applyFont="1" applyFill="1" applyBorder="1" applyAlignment="1">
      <alignment horizontal="center" vertical="top"/>
    </xf>
    <xf numFmtId="0" fontId="14" fillId="9" borderId="38" xfId="0" applyFont="1" applyFill="1" applyBorder="1" applyAlignment="1">
      <alignment horizontal="center" vertical="top"/>
    </xf>
    <xf numFmtId="168" fontId="6" fillId="26" borderId="24" xfId="47" applyNumberFormat="1" applyFont="1" applyFill="1" applyBorder="1" applyAlignment="1">
      <alignment horizontal="right" vertical="center"/>
      <protection/>
    </xf>
    <xf numFmtId="0" fontId="37" fillId="0" borderId="32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67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8" fontId="18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 wrapText="1" shrinkToFit="1"/>
      <protection locked="0"/>
    </xf>
    <xf numFmtId="168" fontId="19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" fontId="18" fillId="0" borderId="10" xfId="34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8" fontId="18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/>
      <protection locked="0"/>
    </xf>
    <xf numFmtId="168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28" fillId="0" borderId="10" xfId="0" applyFont="1" applyFill="1" applyBorder="1" applyAlignment="1" applyProtection="1">
      <alignment horizontal="center" vertical="center" wrapText="1" shrinkToFit="1"/>
      <protection locked="0"/>
    </xf>
    <xf numFmtId="1" fontId="18" fillId="0" borderId="10" xfId="49" applyNumberFormat="1" applyFont="1" applyFill="1" applyBorder="1" applyAlignment="1" applyProtection="1">
      <alignment horizontal="center" vertical="center" shrinkToFit="1"/>
      <protection locked="0"/>
    </xf>
    <xf numFmtId="2" fontId="18" fillId="0" borderId="10" xfId="49" applyNumberFormat="1" applyFont="1" applyFill="1" applyBorder="1" applyAlignment="1" applyProtection="1">
      <alignment horizontal="center" vertical="center" shrinkToFit="1"/>
      <protection locked="0"/>
    </xf>
    <xf numFmtId="168" fontId="6" fillId="0" borderId="44" xfId="0" applyNumberFormat="1" applyFont="1" applyFill="1" applyBorder="1" applyAlignment="1" applyProtection="1">
      <alignment horizontal="center" vertical="center"/>
      <protection locked="0"/>
    </xf>
    <xf numFmtId="168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10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8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 vertical="center" wrapText="1" shrinkToFit="1"/>
      <protection locked="0"/>
    </xf>
    <xf numFmtId="16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165" fontId="18" fillId="0" borderId="10" xfId="49" applyNumberFormat="1" applyFont="1" applyFill="1" applyBorder="1" applyAlignment="1" applyProtection="1">
      <alignment horizontal="center" vertical="center"/>
      <protection/>
    </xf>
    <xf numFmtId="166" fontId="18" fillId="0" borderId="10" xfId="49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10" xfId="47" applyFont="1" applyFill="1" applyBorder="1" applyAlignment="1" applyProtection="1">
      <alignment horizontal="center" vertical="center"/>
      <protection locked="0"/>
    </xf>
    <xf numFmtId="167" fontId="18" fillId="0" borderId="10" xfId="47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18" fillId="0" borderId="13" xfId="47" applyFont="1" applyFill="1" applyBorder="1" applyAlignment="1" applyProtection="1">
      <alignment horizontal="center" vertical="center"/>
      <protection locked="0"/>
    </xf>
    <xf numFmtId="167" fontId="18" fillId="0" borderId="13" xfId="47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5" fillId="8" borderId="12" xfId="47" applyFont="1" applyFill="1" applyBorder="1" applyAlignment="1" applyProtection="1">
      <alignment vertical="top"/>
      <protection locked="0"/>
    </xf>
    <xf numFmtId="168" fontId="5" fillId="8" borderId="12" xfId="47" applyNumberFormat="1" applyFont="1" applyFill="1" applyBorder="1" applyAlignment="1" applyProtection="1">
      <alignment horizontal="right" vertical="center"/>
      <protection locked="0"/>
    </xf>
    <xf numFmtId="0" fontId="15" fillId="8" borderId="12" xfId="0" applyFont="1" applyFill="1" applyBorder="1" applyAlignment="1" applyProtection="1">
      <alignment vertical="top"/>
      <protection locked="0"/>
    </xf>
    <xf numFmtId="0" fontId="15" fillId="8" borderId="48" xfId="0" applyFont="1" applyFill="1" applyBorder="1" applyAlignment="1" applyProtection="1">
      <alignment vertical="top"/>
      <protection locked="0"/>
    </xf>
    <xf numFmtId="0" fontId="5" fillId="8" borderId="0" xfId="47" applyFont="1" applyFill="1" applyBorder="1" applyAlignment="1" applyProtection="1">
      <alignment vertical="top"/>
      <protection locked="0"/>
    </xf>
    <xf numFmtId="168" fontId="5" fillId="8" borderId="0" xfId="47" applyNumberFormat="1" applyFont="1" applyFill="1" applyBorder="1" applyAlignment="1" applyProtection="1">
      <alignment horizontal="right" vertical="center"/>
      <protection locked="0"/>
    </xf>
    <xf numFmtId="0" fontId="15" fillId="8" borderId="0" xfId="0" applyFont="1" applyFill="1" applyBorder="1" applyAlignment="1" applyProtection="1">
      <alignment vertical="top"/>
      <protection locked="0"/>
    </xf>
    <xf numFmtId="0" fontId="15" fillId="8" borderId="49" xfId="0" applyFont="1" applyFill="1" applyBorder="1" applyAlignment="1" applyProtection="1">
      <alignment vertical="top"/>
      <protection locked="0"/>
    </xf>
    <xf numFmtId="0" fontId="5" fillId="8" borderId="37" xfId="47" applyFont="1" applyFill="1" applyBorder="1" applyAlignment="1" applyProtection="1">
      <alignment vertical="top"/>
      <protection locked="0"/>
    </xf>
    <xf numFmtId="168" fontId="6" fillId="8" borderId="37" xfId="47" applyNumberFormat="1" applyFont="1" applyFill="1" applyBorder="1" applyAlignment="1" applyProtection="1">
      <alignment horizontal="right" vertical="center"/>
      <protection locked="0"/>
    </xf>
    <xf numFmtId="0" fontId="15" fillId="8" borderId="37" xfId="0" applyFont="1" applyFill="1" applyBorder="1" applyAlignment="1" applyProtection="1">
      <alignment vertical="top"/>
      <protection locked="0"/>
    </xf>
    <xf numFmtId="0" fontId="15" fillId="8" borderId="38" xfId="0" applyFont="1" applyFill="1" applyBorder="1" applyAlignment="1" applyProtection="1">
      <alignment vertical="top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168" fontId="5" fillId="8" borderId="47" xfId="47" applyNumberFormat="1" applyFont="1" applyFill="1" applyBorder="1" applyAlignment="1" applyProtection="1">
      <alignment horizontal="right" vertical="center"/>
      <protection locked="0"/>
    </xf>
    <xf numFmtId="0" fontId="4" fillId="0" borderId="0" xfId="47" applyFont="1" applyFill="1" applyBorder="1" applyAlignment="1" applyProtection="1">
      <alignment vertical="top"/>
      <protection locked="0"/>
    </xf>
    <xf numFmtId="167" fontId="4" fillId="0" borderId="0" xfId="47" applyNumberFormat="1" applyFont="1" applyFill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18" fillId="25" borderId="10" xfId="47" applyFont="1" applyFill="1" applyBorder="1" applyAlignment="1" applyProtection="1">
      <alignment horizontal="center" vertical="center"/>
      <protection locked="0"/>
    </xf>
    <xf numFmtId="167" fontId="18" fillId="25" borderId="10" xfId="47" applyNumberFormat="1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vertical="top"/>
      <protection locked="0"/>
    </xf>
    <xf numFmtId="0" fontId="18" fillId="25" borderId="13" xfId="47" applyFont="1" applyFill="1" applyBorder="1" applyAlignment="1" applyProtection="1">
      <alignment horizontal="center" vertical="center"/>
      <protection locked="0"/>
    </xf>
    <xf numFmtId="167" fontId="18" fillId="25" borderId="13" xfId="47" applyNumberFormat="1" applyFont="1" applyFill="1" applyBorder="1" applyAlignment="1" applyProtection="1">
      <alignment horizontal="center" vertical="center"/>
      <protection locked="0"/>
    </xf>
    <xf numFmtId="0" fontId="18" fillId="25" borderId="13" xfId="0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horizontal="center" vertical="center"/>
      <protection locked="0"/>
    </xf>
    <xf numFmtId="0" fontId="40" fillId="25" borderId="10" xfId="0" applyFon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0" fontId="41" fillId="25" borderId="10" xfId="0" applyFont="1" applyFill="1" applyBorder="1" applyAlignment="1" applyProtection="1">
      <alignment horizontal="center" vertical="center"/>
      <protection locked="0"/>
    </xf>
    <xf numFmtId="0" fontId="41" fillId="25" borderId="13" xfId="0" applyFont="1" applyFill="1" applyBorder="1" applyAlignment="1" applyProtection="1">
      <alignment horizontal="center" vertical="center"/>
      <protection locked="0"/>
    </xf>
    <xf numFmtId="0" fontId="18" fillId="25" borderId="13" xfId="47" applyFont="1" applyFill="1" applyBorder="1" applyAlignment="1" applyProtection="1">
      <alignment horizontal="center" vertical="top"/>
      <protection locked="0"/>
    </xf>
    <xf numFmtId="0" fontId="18" fillId="25" borderId="13" xfId="0" applyFont="1" applyFill="1" applyBorder="1" applyAlignment="1" applyProtection="1">
      <alignment horizontal="center" vertical="top"/>
      <protection locked="0"/>
    </xf>
    <xf numFmtId="0" fontId="18" fillId="0" borderId="13" xfId="47" applyFont="1" applyFill="1" applyBorder="1" applyAlignment="1" applyProtection="1">
      <alignment horizontal="center" vertical="top"/>
      <protection locked="0"/>
    </xf>
    <xf numFmtId="0" fontId="18" fillId="0" borderId="13" xfId="0" applyFont="1" applyFill="1" applyBorder="1" applyAlignment="1" applyProtection="1">
      <alignment horizontal="center" vertical="top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" xfId="48"/>
    <cellStyle name="Normální 34" xfId="49"/>
    <cellStyle name="normální_POL.XLS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1"/>
  <sheetViews>
    <sheetView tabSelected="1" zoomScale="90" zoomScaleNormal="90" zoomScalePageLayoutView="0" workbookViewId="0" topLeftCell="A1">
      <selection activeCell="L532" sqref="L532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44.57421875" style="35" customWidth="1"/>
    <col min="4" max="4" width="14.00390625" style="0" customWidth="1"/>
    <col min="5" max="5" width="14.140625" style="0" customWidth="1"/>
    <col min="6" max="6" width="14.00390625" style="0" customWidth="1"/>
    <col min="7" max="7" width="11.57421875" style="0" customWidth="1"/>
    <col min="8" max="8" width="12.140625" style="0" customWidth="1"/>
    <col min="9" max="10" width="11.00390625" style="0" customWidth="1"/>
    <col min="11" max="11" width="10.7109375" style="0" customWidth="1"/>
    <col min="12" max="12" width="13.140625" style="0" customWidth="1"/>
    <col min="13" max="13" width="14.57421875" style="0" customWidth="1"/>
  </cols>
  <sheetData>
    <row r="1" ht="15.75" thickBot="1"/>
    <row r="2" spans="1:10" ht="21" thickBot="1">
      <c r="A2" s="346" t="s">
        <v>214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5">
      <c r="A3" s="1" t="s">
        <v>224</v>
      </c>
      <c r="B3" s="2"/>
      <c r="C3" s="29"/>
      <c r="D3" s="2"/>
      <c r="E3" s="284"/>
      <c r="F3" s="284"/>
      <c r="G3" s="284"/>
      <c r="H3" s="284"/>
      <c r="I3" s="284"/>
      <c r="J3" s="284"/>
    </row>
    <row r="4" spans="1:10" ht="12" customHeight="1" thickBot="1">
      <c r="A4" s="3"/>
      <c r="B4" s="4"/>
      <c r="C4" s="30"/>
      <c r="D4" s="4"/>
      <c r="E4" s="284"/>
      <c r="F4" s="284"/>
      <c r="G4" s="284"/>
      <c r="H4" s="284"/>
      <c r="I4" s="284"/>
      <c r="J4" s="284"/>
    </row>
    <row r="5" spans="1:10" ht="22.5">
      <c r="A5" s="320" t="s">
        <v>1</v>
      </c>
      <c r="B5" s="321" t="s">
        <v>2</v>
      </c>
      <c r="C5" s="321" t="s">
        <v>3</v>
      </c>
      <c r="D5" s="321" t="s">
        <v>4</v>
      </c>
      <c r="E5" s="321" t="s">
        <v>5</v>
      </c>
      <c r="F5" s="321" t="s">
        <v>6</v>
      </c>
      <c r="G5" s="349" t="s">
        <v>7</v>
      </c>
      <c r="H5" s="349"/>
      <c r="I5" s="350" t="s">
        <v>8</v>
      </c>
      <c r="J5" s="351"/>
    </row>
    <row r="6" spans="1:10" ht="15">
      <c r="A6" s="322"/>
      <c r="B6" s="27"/>
      <c r="C6" s="27"/>
      <c r="D6" s="27"/>
      <c r="E6" s="27"/>
      <c r="F6" s="27"/>
      <c r="G6" s="27" t="s">
        <v>9</v>
      </c>
      <c r="H6" s="27" t="s">
        <v>10</v>
      </c>
      <c r="I6" s="28" t="s">
        <v>11</v>
      </c>
      <c r="J6" s="323" t="s">
        <v>12</v>
      </c>
    </row>
    <row r="7" spans="1:10" ht="15.75" thickBot="1">
      <c r="A7" s="324">
        <v>1</v>
      </c>
      <c r="B7" s="325">
        <v>2</v>
      </c>
      <c r="C7" s="325">
        <v>3</v>
      </c>
      <c r="D7" s="325">
        <v>4</v>
      </c>
      <c r="E7" s="325">
        <v>5</v>
      </c>
      <c r="F7" s="325">
        <v>6</v>
      </c>
      <c r="G7" s="325">
        <v>7</v>
      </c>
      <c r="H7" s="325">
        <v>8</v>
      </c>
      <c r="I7" s="326">
        <v>9</v>
      </c>
      <c r="J7" s="327">
        <v>10</v>
      </c>
    </row>
    <row r="8" spans="1:10" ht="15.75" thickBot="1">
      <c r="A8" s="318"/>
      <c r="B8" s="318"/>
      <c r="C8" s="318"/>
      <c r="D8" s="318"/>
      <c r="E8" s="318"/>
      <c r="F8" s="318"/>
      <c r="G8" s="318"/>
      <c r="H8" s="318"/>
      <c r="I8" s="319"/>
      <c r="J8" s="319"/>
    </row>
    <row r="9" spans="1:10" ht="15.75" thickBot="1">
      <c r="A9" s="343" t="s">
        <v>28</v>
      </c>
      <c r="B9" s="344"/>
      <c r="C9" s="344"/>
      <c r="D9" s="344"/>
      <c r="E9" s="344"/>
      <c r="F9" s="344"/>
      <c r="G9" s="344"/>
      <c r="H9" s="344"/>
      <c r="I9" s="344"/>
      <c r="J9" s="345"/>
    </row>
    <row r="10" spans="1:10" s="8" customFormat="1" ht="15.75" thickBot="1">
      <c r="A10" s="16"/>
      <c r="B10" s="16"/>
      <c r="C10" s="31"/>
      <c r="D10" s="16"/>
      <c r="E10" s="16"/>
      <c r="F10" s="16"/>
      <c r="G10" s="16"/>
      <c r="H10" s="16"/>
      <c r="I10" s="16"/>
      <c r="J10" s="16"/>
    </row>
    <row r="11" spans="1:11" ht="15" customHeight="1" thickBot="1">
      <c r="A11" s="340" t="s">
        <v>29</v>
      </c>
      <c r="B11" s="341"/>
      <c r="C11" s="341"/>
      <c r="D11" s="341"/>
      <c r="E11" s="341"/>
      <c r="F11" s="341"/>
      <c r="G11" s="341"/>
      <c r="H11" s="341"/>
      <c r="I11" s="341"/>
      <c r="J11" s="342"/>
      <c r="K11" s="13"/>
    </row>
    <row r="12" spans="1:11" ht="15">
      <c r="A12" s="1" t="s">
        <v>65</v>
      </c>
      <c r="B12" s="5"/>
      <c r="C12" s="32"/>
      <c r="D12" s="6"/>
      <c r="E12" s="6"/>
      <c r="F12" s="6"/>
      <c r="G12" s="6"/>
      <c r="H12" s="6"/>
      <c r="I12" s="14"/>
      <c r="J12" s="14"/>
      <c r="K12" s="13"/>
    </row>
    <row r="13" spans="1:10" ht="27.75" customHeight="1">
      <c r="A13" s="76"/>
      <c r="B13" s="76"/>
      <c r="C13" s="328" t="s">
        <v>242</v>
      </c>
      <c r="D13" s="40" t="s">
        <v>17</v>
      </c>
      <c r="E13" s="40">
        <v>1</v>
      </c>
      <c r="F13" s="390"/>
      <c r="G13" s="390">
        <f>E13*F13</f>
        <v>0</v>
      </c>
      <c r="H13" s="391"/>
      <c r="I13" s="434"/>
      <c r="J13" s="434"/>
    </row>
    <row r="14" spans="1:11" ht="15">
      <c r="A14" s="75" t="s">
        <v>231</v>
      </c>
      <c r="B14" s="11"/>
      <c r="C14" s="12"/>
      <c r="D14" s="11"/>
      <c r="E14" s="11"/>
      <c r="F14" s="393"/>
      <c r="G14" s="394">
        <f>SUM(G13)</f>
        <v>0</v>
      </c>
      <c r="H14" s="395"/>
      <c r="I14" s="435"/>
      <c r="J14" s="435"/>
      <c r="K14" s="13"/>
    </row>
    <row r="15" spans="1:11" ht="15">
      <c r="A15" s="10"/>
      <c r="B15" s="11"/>
      <c r="C15" s="12"/>
      <c r="D15" s="11"/>
      <c r="E15" s="11"/>
      <c r="F15" s="393"/>
      <c r="G15" s="393"/>
      <c r="H15" s="395"/>
      <c r="I15" s="435"/>
      <c r="J15" s="435"/>
      <c r="K15" s="13"/>
    </row>
    <row r="16" spans="1:11" ht="15">
      <c r="A16" s="331" t="s">
        <v>64</v>
      </c>
      <c r="B16" s="71"/>
      <c r="C16" s="14"/>
      <c r="D16" s="14"/>
      <c r="E16" s="14"/>
      <c r="F16" s="413"/>
      <c r="G16" s="413"/>
      <c r="H16" s="413"/>
      <c r="I16" s="435"/>
      <c r="J16" s="435"/>
      <c r="K16" s="13"/>
    </row>
    <row r="17" spans="1:11" ht="12.75" customHeight="1">
      <c r="A17" s="92"/>
      <c r="B17" s="305" t="s">
        <v>66</v>
      </c>
      <c r="C17" s="37" t="s">
        <v>67</v>
      </c>
      <c r="D17" s="80" t="s">
        <v>17</v>
      </c>
      <c r="E17" s="80">
        <v>1</v>
      </c>
      <c r="F17" s="397"/>
      <c r="G17" s="397"/>
      <c r="H17" s="397">
        <f>E17*F17</f>
        <v>0</v>
      </c>
      <c r="I17" s="436"/>
      <c r="J17" s="436"/>
      <c r="K17" s="23"/>
    </row>
    <row r="18" spans="1:10" s="13" customFormat="1" ht="15" customHeight="1">
      <c r="A18" s="73" t="s">
        <v>230</v>
      </c>
      <c r="B18" s="65"/>
      <c r="C18" s="17"/>
      <c r="D18" s="304"/>
      <c r="E18" s="304"/>
      <c r="F18" s="396"/>
      <c r="G18" s="396"/>
      <c r="H18" s="398">
        <f>SUM(H17)</f>
        <v>0</v>
      </c>
      <c r="I18" s="435"/>
      <c r="J18" s="435"/>
    </row>
    <row r="19" spans="1:10" s="13" customFormat="1" ht="15">
      <c r="A19" s="18"/>
      <c r="B19" s="18"/>
      <c r="C19" s="33"/>
      <c r="D19" s="20"/>
      <c r="E19" s="20"/>
      <c r="F19" s="399"/>
      <c r="G19" s="399"/>
      <c r="H19" s="396"/>
      <c r="I19" s="435"/>
      <c r="J19" s="435"/>
    </row>
    <row r="20" spans="1:10" ht="15">
      <c r="A20" s="74" t="s">
        <v>63</v>
      </c>
      <c r="B20" s="304"/>
      <c r="C20" s="33"/>
      <c r="D20" s="19"/>
      <c r="E20" s="19"/>
      <c r="F20" s="400"/>
      <c r="G20" s="400"/>
      <c r="H20" s="396"/>
      <c r="I20" s="435"/>
      <c r="J20" s="435"/>
    </row>
    <row r="21" spans="1:10" ht="36">
      <c r="A21" s="47"/>
      <c r="B21" s="48" t="s">
        <v>69</v>
      </c>
      <c r="C21" s="173" t="s">
        <v>124</v>
      </c>
      <c r="D21" s="39" t="s">
        <v>17</v>
      </c>
      <c r="E21" s="49">
        <v>1</v>
      </c>
      <c r="F21" s="390"/>
      <c r="G21" s="401"/>
      <c r="H21" s="391">
        <f>E21*F21</f>
        <v>0</v>
      </c>
      <c r="I21" s="434"/>
      <c r="J21" s="434"/>
    </row>
    <row r="22" spans="1:10" ht="12.75" customHeight="1">
      <c r="A22" s="47"/>
      <c r="B22" s="48" t="s">
        <v>31</v>
      </c>
      <c r="C22" s="173" t="s">
        <v>27</v>
      </c>
      <c r="D22" s="40" t="s">
        <v>15</v>
      </c>
      <c r="E22" s="40">
        <v>4</v>
      </c>
      <c r="F22" s="390"/>
      <c r="G22" s="401"/>
      <c r="H22" s="391">
        <f>E22*F22</f>
        <v>0</v>
      </c>
      <c r="I22" s="437"/>
      <c r="J22" s="437"/>
    </row>
    <row r="23" spans="1:10" ht="24">
      <c r="A23" s="47"/>
      <c r="B23" s="48" t="s">
        <v>31</v>
      </c>
      <c r="C23" s="173" t="s">
        <v>102</v>
      </c>
      <c r="D23" s="40" t="s">
        <v>17</v>
      </c>
      <c r="E23" s="40">
        <v>1</v>
      </c>
      <c r="F23" s="390"/>
      <c r="G23" s="390"/>
      <c r="H23" s="391">
        <f>E23*F23</f>
        <v>0</v>
      </c>
      <c r="I23" s="437"/>
      <c r="J23" s="437"/>
    </row>
    <row r="24" spans="1:10" ht="13.5" customHeight="1">
      <c r="A24" s="47"/>
      <c r="B24" s="48" t="s">
        <v>18</v>
      </c>
      <c r="C24" s="173" t="s">
        <v>103</v>
      </c>
      <c r="D24" s="38" t="s">
        <v>20</v>
      </c>
      <c r="E24" s="40">
        <v>0.25</v>
      </c>
      <c r="F24" s="390"/>
      <c r="G24" s="390">
        <f>E24*F24</f>
        <v>0</v>
      </c>
      <c r="H24" s="391"/>
      <c r="I24" s="434">
        <v>1.7</v>
      </c>
      <c r="J24" s="434">
        <f>E24*I24</f>
        <v>0.425</v>
      </c>
    </row>
    <row r="25" spans="1:10" ht="24" customHeight="1">
      <c r="A25" s="47"/>
      <c r="B25" s="48" t="s">
        <v>31</v>
      </c>
      <c r="C25" s="175" t="s">
        <v>52</v>
      </c>
      <c r="D25" s="41" t="s">
        <v>15</v>
      </c>
      <c r="E25" s="41">
        <v>1.7</v>
      </c>
      <c r="F25" s="390"/>
      <c r="G25" s="403"/>
      <c r="H25" s="391">
        <f>E25*F25</f>
        <v>0</v>
      </c>
      <c r="I25" s="434"/>
      <c r="J25" s="434"/>
    </row>
    <row r="26" spans="1:10" ht="24">
      <c r="A26" s="47"/>
      <c r="B26" s="48" t="s">
        <v>18</v>
      </c>
      <c r="C26" s="175" t="s">
        <v>198</v>
      </c>
      <c r="D26" s="41" t="s">
        <v>15</v>
      </c>
      <c r="E26" s="41">
        <v>1.95</v>
      </c>
      <c r="F26" s="390"/>
      <c r="G26" s="403">
        <f>E26*F26</f>
        <v>0</v>
      </c>
      <c r="H26" s="391"/>
      <c r="I26" s="434"/>
      <c r="J26" s="434"/>
    </row>
    <row r="27" spans="1:10" ht="24">
      <c r="A27" s="47"/>
      <c r="B27" s="47" t="s">
        <v>48</v>
      </c>
      <c r="C27" s="176" t="s">
        <v>199</v>
      </c>
      <c r="D27" s="40" t="s">
        <v>16</v>
      </c>
      <c r="E27" s="40">
        <v>1.5</v>
      </c>
      <c r="F27" s="390"/>
      <c r="G27" s="390"/>
      <c r="H27" s="391">
        <f>E27*F27</f>
        <v>0</v>
      </c>
      <c r="I27" s="437"/>
      <c r="J27" s="437"/>
    </row>
    <row r="28" spans="1:10" ht="24">
      <c r="A28" s="47"/>
      <c r="B28" s="47" t="s">
        <v>18</v>
      </c>
      <c r="C28" s="173" t="s">
        <v>200</v>
      </c>
      <c r="D28" s="40" t="s">
        <v>16</v>
      </c>
      <c r="E28" s="40">
        <v>1.95</v>
      </c>
      <c r="F28" s="390"/>
      <c r="G28" s="390">
        <f>E28*F28</f>
        <v>0</v>
      </c>
      <c r="H28" s="391"/>
      <c r="I28" s="437"/>
      <c r="J28" s="437"/>
    </row>
    <row r="29" spans="1:10" ht="37.5" customHeight="1">
      <c r="A29" s="47"/>
      <c r="B29" s="47" t="s">
        <v>19</v>
      </c>
      <c r="C29" s="173" t="s">
        <v>106</v>
      </c>
      <c r="D29" s="39" t="s">
        <v>17</v>
      </c>
      <c r="E29" s="49">
        <v>1</v>
      </c>
      <c r="F29" s="401"/>
      <c r="G29" s="401"/>
      <c r="H29" s="391">
        <f>E29*F29</f>
        <v>0</v>
      </c>
      <c r="I29" s="434"/>
      <c r="J29" s="434"/>
    </row>
    <row r="30" spans="1:10" ht="15" customHeight="1">
      <c r="A30" s="47"/>
      <c r="B30" s="59" t="s">
        <v>31</v>
      </c>
      <c r="C30" s="173" t="s">
        <v>25</v>
      </c>
      <c r="D30" s="40" t="s">
        <v>17</v>
      </c>
      <c r="E30" s="40">
        <v>2</v>
      </c>
      <c r="F30" s="390"/>
      <c r="G30" s="390"/>
      <c r="H30" s="391">
        <f>E30*F30</f>
        <v>0</v>
      </c>
      <c r="I30" s="434"/>
      <c r="J30" s="434"/>
    </row>
    <row r="31" spans="1:10" ht="24">
      <c r="A31" s="47"/>
      <c r="B31" s="47" t="s">
        <v>18</v>
      </c>
      <c r="C31" s="173" t="s">
        <v>107</v>
      </c>
      <c r="D31" s="40" t="s">
        <v>16</v>
      </c>
      <c r="E31" s="40">
        <v>2</v>
      </c>
      <c r="F31" s="390"/>
      <c r="G31" s="390">
        <f>E31*F31</f>
        <v>0</v>
      </c>
      <c r="H31" s="391"/>
      <c r="I31" s="434"/>
      <c r="J31" s="434"/>
    </row>
    <row r="32" spans="1:10" ht="24">
      <c r="A32" s="47"/>
      <c r="B32" s="47" t="s">
        <v>18</v>
      </c>
      <c r="C32" s="173" t="s">
        <v>104</v>
      </c>
      <c r="D32" s="40" t="s">
        <v>20</v>
      </c>
      <c r="E32" s="39">
        <v>0.88</v>
      </c>
      <c r="F32" s="390"/>
      <c r="G32" s="390">
        <f>E32*F32</f>
        <v>0</v>
      </c>
      <c r="H32" s="391"/>
      <c r="I32" s="437">
        <v>1.2</v>
      </c>
      <c r="J32" s="437">
        <f>E32*I32</f>
        <v>1.056</v>
      </c>
    </row>
    <row r="33" spans="1:10" ht="24">
      <c r="A33" s="47"/>
      <c r="B33" s="47" t="s">
        <v>49</v>
      </c>
      <c r="C33" s="173" t="s">
        <v>21</v>
      </c>
      <c r="D33" s="40" t="s">
        <v>22</v>
      </c>
      <c r="E33" s="39">
        <v>0.0001</v>
      </c>
      <c r="F33" s="390"/>
      <c r="G33" s="390"/>
      <c r="H33" s="391">
        <f>E33*F33</f>
        <v>0</v>
      </c>
      <c r="I33" s="434"/>
      <c r="J33" s="434"/>
    </row>
    <row r="34" spans="1:10" ht="24">
      <c r="A34" s="47"/>
      <c r="B34" s="47" t="s">
        <v>18</v>
      </c>
      <c r="C34" s="173" t="s">
        <v>241</v>
      </c>
      <c r="D34" s="40" t="s">
        <v>17</v>
      </c>
      <c r="E34" s="39">
        <v>6</v>
      </c>
      <c r="F34" s="390"/>
      <c r="G34" s="390">
        <f>E34*F34</f>
        <v>0</v>
      </c>
      <c r="H34" s="391"/>
      <c r="I34" s="434"/>
      <c r="J34" s="434"/>
    </row>
    <row r="35" spans="1:10" ht="24">
      <c r="A35" s="47"/>
      <c r="B35" s="47" t="s">
        <v>23</v>
      </c>
      <c r="C35" s="173" t="s">
        <v>109</v>
      </c>
      <c r="D35" s="40" t="s">
        <v>17</v>
      </c>
      <c r="E35" s="40">
        <v>1</v>
      </c>
      <c r="F35" s="404"/>
      <c r="G35" s="404"/>
      <c r="H35" s="391">
        <f>E35*F35</f>
        <v>0</v>
      </c>
      <c r="I35" s="434"/>
      <c r="J35" s="434"/>
    </row>
    <row r="36" spans="1:10" ht="12.75" customHeight="1">
      <c r="A36" s="47"/>
      <c r="B36" s="47" t="s">
        <v>31</v>
      </c>
      <c r="C36" s="173" t="s">
        <v>171</v>
      </c>
      <c r="D36" s="40" t="s">
        <v>17</v>
      </c>
      <c r="E36" s="40">
        <v>1</v>
      </c>
      <c r="F36" s="404"/>
      <c r="G36" s="404"/>
      <c r="H36" s="391">
        <f>E36*F36</f>
        <v>0</v>
      </c>
      <c r="I36" s="434"/>
      <c r="J36" s="434"/>
    </row>
    <row r="37" spans="1:10" ht="47.25" customHeight="1">
      <c r="A37" s="47"/>
      <c r="B37" s="47" t="s">
        <v>18</v>
      </c>
      <c r="C37" s="173" t="s">
        <v>105</v>
      </c>
      <c r="D37" s="40" t="s">
        <v>17</v>
      </c>
      <c r="E37" s="40">
        <v>1</v>
      </c>
      <c r="F37" s="390"/>
      <c r="G37" s="390">
        <f>E37*F37</f>
        <v>0</v>
      </c>
      <c r="H37" s="391"/>
      <c r="I37" s="434"/>
      <c r="J37" s="434"/>
    </row>
    <row r="38" spans="1:10" ht="12.75" customHeight="1">
      <c r="A38" s="47"/>
      <c r="B38" s="47" t="s">
        <v>53</v>
      </c>
      <c r="C38" s="173" t="s">
        <v>24</v>
      </c>
      <c r="D38" s="40" t="s">
        <v>50</v>
      </c>
      <c r="E38" s="40">
        <v>0.5</v>
      </c>
      <c r="F38" s="390"/>
      <c r="G38" s="390"/>
      <c r="H38" s="391">
        <f>E38*F38</f>
        <v>0</v>
      </c>
      <c r="I38" s="437"/>
      <c r="J38" s="437"/>
    </row>
    <row r="39" spans="1:10" ht="27" customHeight="1">
      <c r="A39" s="47"/>
      <c r="B39" s="47" t="s">
        <v>18</v>
      </c>
      <c r="C39" s="173" t="s">
        <v>110</v>
      </c>
      <c r="D39" s="40" t="s">
        <v>17</v>
      </c>
      <c r="E39" s="40">
        <v>1</v>
      </c>
      <c r="F39" s="390"/>
      <c r="G39" s="390">
        <f>E39*F39</f>
        <v>0</v>
      </c>
      <c r="H39" s="391"/>
      <c r="I39" s="434"/>
      <c r="J39" s="434"/>
    </row>
    <row r="40" spans="1:10" ht="12.75" customHeight="1">
      <c r="A40" s="47"/>
      <c r="B40" s="47" t="s">
        <v>54</v>
      </c>
      <c r="C40" s="173" t="s">
        <v>112</v>
      </c>
      <c r="D40" s="40" t="s">
        <v>17</v>
      </c>
      <c r="E40" s="40">
        <v>1</v>
      </c>
      <c r="F40" s="390"/>
      <c r="G40" s="390"/>
      <c r="H40" s="391">
        <f>E40*F40</f>
        <v>0</v>
      </c>
      <c r="I40" s="434"/>
      <c r="J40" s="434"/>
    </row>
    <row r="41" spans="1:10" ht="12.75" customHeight="1">
      <c r="A41" s="93"/>
      <c r="B41" s="80" t="s">
        <v>66</v>
      </c>
      <c r="C41" s="173" t="s">
        <v>70</v>
      </c>
      <c r="D41" s="40" t="s">
        <v>17</v>
      </c>
      <c r="E41" s="40">
        <v>1</v>
      </c>
      <c r="F41" s="390"/>
      <c r="G41" s="390"/>
      <c r="H41" s="391">
        <f>E41*F41</f>
        <v>0</v>
      </c>
      <c r="I41" s="437"/>
      <c r="J41" s="437"/>
    </row>
    <row r="42" spans="1:10" ht="24" customHeight="1">
      <c r="A42" s="47"/>
      <c r="B42" s="47" t="s">
        <v>31</v>
      </c>
      <c r="C42" s="173" t="s">
        <v>111</v>
      </c>
      <c r="D42" s="66" t="s">
        <v>15</v>
      </c>
      <c r="E42" s="66">
        <v>3</v>
      </c>
      <c r="F42" s="390"/>
      <c r="G42" s="390"/>
      <c r="H42" s="391">
        <f>E42*F42</f>
        <v>0</v>
      </c>
      <c r="I42" s="437"/>
      <c r="J42" s="437"/>
    </row>
    <row r="43" spans="1:10" ht="12.75" customHeight="1">
      <c r="A43" s="47"/>
      <c r="B43" s="47" t="s">
        <v>18</v>
      </c>
      <c r="C43" s="173" t="s">
        <v>123</v>
      </c>
      <c r="D43" s="66" t="s">
        <v>20</v>
      </c>
      <c r="E43" s="66">
        <v>0.16</v>
      </c>
      <c r="F43" s="390"/>
      <c r="G43" s="390">
        <f>E43*F43</f>
        <v>0</v>
      </c>
      <c r="H43" s="391"/>
      <c r="I43" s="437">
        <v>1.8</v>
      </c>
      <c r="J43" s="437">
        <f>E43*I43</f>
        <v>0.28800000000000003</v>
      </c>
    </row>
    <row r="44" spans="1:10" ht="24.75" customHeight="1">
      <c r="A44" s="47"/>
      <c r="B44" s="47" t="s">
        <v>57</v>
      </c>
      <c r="C44" s="173" t="s">
        <v>170</v>
      </c>
      <c r="D44" s="40" t="s">
        <v>20</v>
      </c>
      <c r="E44" s="50">
        <v>0.1</v>
      </c>
      <c r="F44" s="390"/>
      <c r="G44" s="390">
        <f>E44*F44</f>
        <v>0</v>
      </c>
      <c r="H44" s="391"/>
      <c r="I44" s="437"/>
      <c r="J44" s="437"/>
    </row>
    <row r="45" spans="1:10" ht="24">
      <c r="A45" s="72"/>
      <c r="B45" s="66" t="s">
        <v>51</v>
      </c>
      <c r="C45" s="173" t="s">
        <v>172</v>
      </c>
      <c r="D45" s="39" t="s">
        <v>20</v>
      </c>
      <c r="E45" s="66">
        <v>0.9</v>
      </c>
      <c r="F45" s="402"/>
      <c r="G45" s="390"/>
      <c r="H45" s="391">
        <f>E45*F45</f>
        <v>0</v>
      </c>
      <c r="I45" s="437"/>
      <c r="J45" s="437"/>
    </row>
    <row r="46" spans="1:10" ht="12.75" customHeight="1">
      <c r="A46" s="72"/>
      <c r="B46" s="66" t="s">
        <v>66</v>
      </c>
      <c r="C46" s="173" t="s">
        <v>260</v>
      </c>
      <c r="D46" s="39" t="s">
        <v>17</v>
      </c>
      <c r="E46" s="66">
        <v>1</v>
      </c>
      <c r="F46" s="402"/>
      <c r="G46" s="390"/>
      <c r="H46" s="391">
        <f>E46*F46</f>
        <v>0</v>
      </c>
      <c r="I46" s="437"/>
      <c r="J46" s="437"/>
    </row>
    <row r="47" spans="1:10" ht="15">
      <c r="A47" s="77" t="s">
        <v>228</v>
      </c>
      <c r="B47" s="310"/>
      <c r="C47" s="100"/>
      <c r="D47" s="101"/>
      <c r="E47" s="102"/>
      <c r="F47" s="405"/>
      <c r="G47" s="406">
        <f>SUM(G21:G46)</f>
        <v>0</v>
      </c>
      <c r="H47" s="406">
        <f>SUM(H21:H46)</f>
        <v>0</v>
      </c>
      <c r="I47" s="438"/>
      <c r="J47" s="438"/>
    </row>
    <row r="48" spans="1:10" s="23" customFormat="1" ht="15">
      <c r="A48" s="306" t="s">
        <v>183</v>
      </c>
      <c r="B48" s="18"/>
      <c r="C48" s="34"/>
      <c r="D48" s="303"/>
      <c r="E48" s="303"/>
      <c r="F48" s="407"/>
      <c r="G48" s="408">
        <f>SUM(G14,H18,G47,H47)</f>
        <v>0</v>
      </c>
      <c r="H48" s="408"/>
      <c r="I48" s="439"/>
      <c r="J48" s="439"/>
    </row>
    <row r="49" spans="1:10" s="23" customFormat="1" ht="15.75" thickBot="1">
      <c r="A49" s="18"/>
      <c r="B49" s="18"/>
      <c r="C49" s="34"/>
      <c r="D49" s="303"/>
      <c r="E49" s="303"/>
      <c r="F49" s="407"/>
      <c r="G49" s="410"/>
      <c r="H49" s="411"/>
      <c r="I49" s="409"/>
      <c r="J49" s="409"/>
    </row>
    <row r="50" spans="1:11" ht="15" customHeight="1" thickBot="1">
      <c r="A50" s="340" t="s">
        <v>30</v>
      </c>
      <c r="B50" s="341"/>
      <c r="C50" s="341"/>
      <c r="D50" s="341"/>
      <c r="E50" s="341"/>
      <c r="F50" s="341"/>
      <c r="G50" s="341"/>
      <c r="H50" s="341"/>
      <c r="I50" s="341"/>
      <c r="J50" s="342"/>
      <c r="K50" s="13"/>
    </row>
    <row r="51" spans="1:11" ht="15">
      <c r="A51" s="1" t="s">
        <v>65</v>
      </c>
      <c r="B51" s="5"/>
      <c r="C51" s="32"/>
      <c r="D51" s="6"/>
      <c r="E51" s="6"/>
      <c r="F51" s="6"/>
      <c r="G51" s="6"/>
      <c r="H51" s="6"/>
      <c r="I51" s="14"/>
      <c r="J51" s="14"/>
      <c r="K51" s="13"/>
    </row>
    <row r="52" spans="1:10" ht="24.75" customHeight="1">
      <c r="A52" s="9"/>
      <c r="B52" s="9"/>
      <c r="C52" s="330" t="s">
        <v>243</v>
      </c>
      <c r="D52" s="40" t="s">
        <v>17</v>
      </c>
      <c r="E52" s="40">
        <v>3</v>
      </c>
      <c r="F52" s="390"/>
      <c r="G52" s="390">
        <f>E52*F52</f>
        <v>0</v>
      </c>
      <c r="H52" s="391"/>
      <c r="I52" s="434"/>
      <c r="J52" s="434"/>
    </row>
    <row r="53" spans="1:11" ht="15">
      <c r="A53" s="75" t="s">
        <v>229</v>
      </c>
      <c r="B53" s="11"/>
      <c r="C53" s="12"/>
      <c r="D53" s="11"/>
      <c r="E53" s="11"/>
      <c r="F53" s="393"/>
      <c r="G53" s="394">
        <f>SUM(G52)</f>
        <v>0</v>
      </c>
      <c r="H53" s="395"/>
      <c r="I53" s="435"/>
      <c r="J53" s="435"/>
      <c r="K53" s="13"/>
    </row>
    <row r="54" spans="1:11" ht="15">
      <c r="A54" s="10"/>
      <c r="B54" s="11"/>
      <c r="C54" s="12"/>
      <c r="D54" s="11"/>
      <c r="E54" s="11"/>
      <c r="F54" s="393"/>
      <c r="G54" s="393"/>
      <c r="H54" s="395"/>
      <c r="I54" s="435"/>
      <c r="J54" s="435"/>
      <c r="K54" s="13"/>
    </row>
    <row r="55" spans="1:11" ht="15">
      <c r="A55" s="331" t="s">
        <v>64</v>
      </c>
      <c r="B55" s="71"/>
      <c r="C55" s="15"/>
      <c r="D55" s="15"/>
      <c r="E55" s="15"/>
      <c r="F55" s="412"/>
      <c r="G55" s="412"/>
      <c r="H55" s="413"/>
      <c r="I55" s="435"/>
      <c r="J55" s="435"/>
      <c r="K55" s="13"/>
    </row>
    <row r="56" spans="1:11" ht="59.25" customHeight="1">
      <c r="A56" s="80"/>
      <c r="B56" s="66" t="s">
        <v>71</v>
      </c>
      <c r="C56" s="173" t="s">
        <v>113</v>
      </c>
      <c r="D56" s="39" t="s">
        <v>17</v>
      </c>
      <c r="E56" s="66">
        <v>1</v>
      </c>
      <c r="F56" s="402"/>
      <c r="G56" s="402"/>
      <c r="H56" s="402">
        <f>E56*F56</f>
        <v>0</v>
      </c>
      <c r="I56" s="437"/>
      <c r="J56" s="436"/>
      <c r="K56" s="99"/>
    </row>
    <row r="57" spans="1:11" ht="60">
      <c r="A57" s="72"/>
      <c r="B57" s="66" t="s">
        <v>72</v>
      </c>
      <c r="C57" s="173" t="s">
        <v>96</v>
      </c>
      <c r="D57" s="39" t="s">
        <v>17</v>
      </c>
      <c r="E57" s="66">
        <v>1</v>
      </c>
      <c r="F57" s="402"/>
      <c r="G57" s="402"/>
      <c r="H57" s="402">
        <f>E57*F57</f>
        <v>0</v>
      </c>
      <c r="I57" s="437"/>
      <c r="J57" s="436"/>
      <c r="K57" s="99"/>
    </row>
    <row r="58" spans="1:10" s="13" customFormat="1" ht="15" customHeight="1">
      <c r="A58" s="73" t="s">
        <v>230</v>
      </c>
      <c r="B58" s="73"/>
      <c r="C58" s="17"/>
      <c r="D58" s="304"/>
      <c r="E58" s="304"/>
      <c r="F58" s="396"/>
      <c r="G58" s="396"/>
      <c r="H58" s="398">
        <f>SUM(H56:H57)</f>
        <v>0</v>
      </c>
      <c r="I58" s="435"/>
      <c r="J58" s="435"/>
    </row>
    <row r="59" spans="1:10" s="13" customFormat="1" ht="15">
      <c r="A59" s="18"/>
      <c r="B59" s="18"/>
      <c r="C59" s="33"/>
      <c r="D59" s="20"/>
      <c r="E59" s="20"/>
      <c r="F59" s="399"/>
      <c r="G59" s="399"/>
      <c r="H59" s="396"/>
      <c r="I59" s="435"/>
      <c r="J59" s="435"/>
    </row>
    <row r="60" spans="1:10" ht="15">
      <c r="A60" s="74" t="s">
        <v>63</v>
      </c>
      <c r="B60" s="304"/>
      <c r="C60" s="33"/>
      <c r="D60" s="19"/>
      <c r="E60" s="19"/>
      <c r="F60" s="400"/>
      <c r="G60" s="400"/>
      <c r="H60" s="396"/>
      <c r="I60" s="435"/>
      <c r="J60" s="435"/>
    </row>
    <row r="61" spans="1:10" ht="36">
      <c r="A61" s="47"/>
      <c r="B61" s="48" t="s">
        <v>69</v>
      </c>
      <c r="C61" s="173" t="s">
        <v>124</v>
      </c>
      <c r="D61" s="39" t="s">
        <v>17</v>
      </c>
      <c r="E61" s="49">
        <v>3</v>
      </c>
      <c r="F61" s="390"/>
      <c r="G61" s="401"/>
      <c r="H61" s="391">
        <f>E61*F61</f>
        <v>0</v>
      </c>
      <c r="I61" s="434"/>
      <c r="J61" s="434"/>
    </row>
    <row r="62" spans="1:10" ht="12.75" customHeight="1">
      <c r="A62" s="47"/>
      <c r="B62" s="48" t="s">
        <v>31</v>
      </c>
      <c r="C62" s="173" t="s">
        <v>27</v>
      </c>
      <c r="D62" s="40" t="s">
        <v>15</v>
      </c>
      <c r="E62" s="40">
        <v>12</v>
      </c>
      <c r="F62" s="390"/>
      <c r="G62" s="401"/>
      <c r="H62" s="391">
        <f>E62*F62</f>
        <v>0</v>
      </c>
      <c r="I62" s="437"/>
      <c r="J62" s="437"/>
    </row>
    <row r="63" spans="1:10" ht="24">
      <c r="A63" s="47"/>
      <c r="B63" s="48" t="s">
        <v>31</v>
      </c>
      <c r="C63" s="173" t="s">
        <v>102</v>
      </c>
      <c r="D63" s="40" t="s">
        <v>17</v>
      </c>
      <c r="E63" s="40">
        <v>3</v>
      </c>
      <c r="F63" s="390"/>
      <c r="G63" s="390"/>
      <c r="H63" s="391">
        <f>E63*F63</f>
        <v>0</v>
      </c>
      <c r="I63" s="437"/>
      <c r="J63" s="437"/>
    </row>
    <row r="64" spans="1:10" ht="12.75" customHeight="1">
      <c r="A64" s="47"/>
      <c r="B64" s="48" t="s">
        <v>18</v>
      </c>
      <c r="C64" s="173" t="s">
        <v>103</v>
      </c>
      <c r="D64" s="38" t="s">
        <v>20</v>
      </c>
      <c r="E64" s="40">
        <v>0.75</v>
      </c>
      <c r="F64" s="390"/>
      <c r="G64" s="390">
        <f>E64*F64</f>
        <v>0</v>
      </c>
      <c r="H64" s="391"/>
      <c r="I64" s="434">
        <v>1.7</v>
      </c>
      <c r="J64" s="434">
        <f>E64*I64</f>
        <v>1.275</v>
      </c>
    </row>
    <row r="65" spans="1:10" ht="23.25" customHeight="1">
      <c r="A65" s="47"/>
      <c r="B65" s="48" t="s">
        <v>31</v>
      </c>
      <c r="C65" s="175" t="s">
        <v>52</v>
      </c>
      <c r="D65" s="41" t="s">
        <v>15</v>
      </c>
      <c r="E65" s="41">
        <v>5.1</v>
      </c>
      <c r="F65" s="390"/>
      <c r="G65" s="403"/>
      <c r="H65" s="391">
        <f>E65*F65</f>
        <v>0</v>
      </c>
      <c r="I65" s="434"/>
      <c r="J65" s="434"/>
    </row>
    <row r="66" spans="1:10" ht="24">
      <c r="A66" s="47"/>
      <c r="B66" s="48" t="s">
        <v>18</v>
      </c>
      <c r="C66" s="175" t="s">
        <v>198</v>
      </c>
      <c r="D66" s="41" t="s">
        <v>15</v>
      </c>
      <c r="E66" s="41">
        <v>5.9</v>
      </c>
      <c r="F66" s="390"/>
      <c r="G66" s="403">
        <f>E66*F66</f>
        <v>0</v>
      </c>
      <c r="H66" s="391"/>
      <c r="I66" s="434"/>
      <c r="J66" s="434"/>
    </row>
    <row r="67" spans="1:10" ht="24" customHeight="1">
      <c r="A67" s="47"/>
      <c r="B67" s="47" t="s">
        <v>48</v>
      </c>
      <c r="C67" s="176" t="s">
        <v>201</v>
      </c>
      <c r="D67" s="40" t="s">
        <v>16</v>
      </c>
      <c r="E67" s="40">
        <v>4.5</v>
      </c>
      <c r="F67" s="390"/>
      <c r="G67" s="390"/>
      <c r="H67" s="391">
        <f>E67*F67</f>
        <v>0</v>
      </c>
      <c r="I67" s="437"/>
      <c r="J67" s="437"/>
    </row>
    <row r="68" spans="1:10" ht="24">
      <c r="A68" s="47"/>
      <c r="B68" s="47" t="s">
        <v>18</v>
      </c>
      <c r="C68" s="173" t="s">
        <v>200</v>
      </c>
      <c r="D68" s="40" t="s">
        <v>16</v>
      </c>
      <c r="E68" s="40">
        <v>5.85</v>
      </c>
      <c r="F68" s="390"/>
      <c r="G68" s="390">
        <f>E68*F68</f>
        <v>0</v>
      </c>
      <c r="H68" s="391"/>
      <c r="I68" s="437"/>
      <c r="J68" s="437"/>
    </row>
    <row r="69" spans="1:10" ht="36.75" customHeight="1">
      <c r="A69" s="47"/>
      <c r="B69" s="47" t="s">
        <v>19</v>
      </c>
      <c r="C69" s="173" t="s">
        <v>106</v>
      </c>
      <c r="D69" s="39" t="s">
        <v>17</v>
      </c>
      <c r="E69" s="49">
        <v>3</v>
      </c>
      <c r="F69" s="401"/>
      <c r="G69" s="401"/>
      <c r="H69" s="391">
        <f>E69*F69</f>
        <v>0</v>
      </c>
      <c r="I69" s="434"/>
      <c r="J69" s="434"/>
    </row>
    <row r="70" spans="1:10" ht="12.75" customHeight="1">
      <c r="A70" s="47"/>
      <c r="B70" s="59" t="s">
        <v>31</v>
      </c>
      <c r="C70" s="173" t="s">
        <v>25</v>
      </c>
      <c r="D70" s="40" t="s">
        <v>17</v>
      </c>
      <c r="E70" s="40">
        <v>6</v>
      </c>
      <c r="F70" s="390"/>
      <c r="G70" s="390"/>
      <c r="H70" s="391">
        <f>E70*F70</f>
        <v>0</v>
      </c>
      <c r="I70" s="434"/>
      <c r="J70" s="434"/>
    </row>
    <row r="71" spans="1:10" ht="24">
      <c r="A71" s="47"/>
      <c r="B71" s="47" t="s">
        <v>18</v>
      </c>
      <c r="C71" s="173" t="s">
        <v>107</v>
      </c>
      <c r="D71" s="40" t="s">
        <v>16</v>
      </c>
      <c r="E71" s="40">
        <v>6</v>
      </c>
      <c r="F71" s="390"/>
      <c r="G71" s="390">
        <f>E71*F71</f>
        <v>0</v>
      </c>
      <c r="H71" s="391"/>
      <c r="I71" s="434"/>
      <c r="J71" s="434"/>
    </row>
    <row r="72" spans="1:10" ht="24">
      <c r="A72" s="47"/>
      <c r="B72" s="47" t="s">
        <v>18</v>
      </c>
      <c r="C72" s="173" t="s">
        <v>104</v>
      </c>
      <c r="D72" s="40" t="s">
        <v>20</v>
      </c>
      <c r="E72" s="39">
        <v>2.6</v>
      </c>
      <c r="F72" s="390"/>
      <c r="G72" s="390">
        <f>E72*F72</f>
        <v>0</v>
      </c>
      <c r="H72" s="391"/>
      <c r="I72" s="437">
        <v>1.2</v>
      </c>
      <c r="J72" s="437">
        <f>E72*I72</f>
        <v>3.12</v>
      </c>
    </row>
    <row r="73" spans="1:10" ht="24">
      <c r="A73" s="47"/>
      <c r="B73" s="47" t="s">
        <v>49</v>
      </c>
      <c r="C73" s="173" t="s">
        <v>21</v>
      </c>
      <c r="D73" s="40" t="s">
        <v>22</v>
      </c>
      <c r="E73" s="39">
        <v>0.00018</v>
      </c>
      <c r="F73" s="390"/>
      <c r="G73" s="390"/>
      <c r="H73" s="391">
        <f>E73*F73</f>
        <v>0</v>
      </c>
      <c r="I73" s="434"/>
      <c r="J73" s="434"/>
    </row>
    <row r="74" spans="1:11" ht="24">
      <c r="A74" s="47"/>
      <c r="B74" s="47" t="s">
        <v>18</v>
      </c>
      <c r="C74" s="173" t="s">
        <v>115</v>
      </c>
      <c r="D74" s="40" t="s">
        <v>17</v>
      </c>
      <c r="E74" s="39">
        <v>18.5</v>
      </c>
      <c r="F74" s="390"/>
      <c r="G74" s="390">
        <f>E74*F74</f>
        <v>0</v>
      </c>
      <c r="H74" s="391"/>
      <c r="I74" s="434"/>
      <c r="J74" s="434"/>
      <c r="K74" s="99"/>
    </row>
    <row r="75" spans="1:10" ht="24">
      <c r="A75" s="47"/>
      <c r="B75" s="47" t="s">
        <v>23</v>
      </c>
      <c r="C75" s="173" t="s">
        <v>109</v>
      </c>
      <c r="D75" s="40" t="s">
        <v>17</v>
      </c>
      <c r="E75" s="40">
        <v>3</v>
      </c>
      <c r="F75" s="404"/>
      <c r="G75" s="404"/>
      <c r="H75" s="391">
        <f>E75*F75</f>
        <v>0</v>
      </c>
      <c r="I75" s="434"/>
      <c r="J75" s="434"/>
    </row>
    <row r="76" spans="1:10" ht="15" customHeight="1">
      <c r="A76" s="47"/>
      <c r="B76" s="47" t="s">
        <v>31</v>
      </c>
      <c r="C76" s="173" t="s">
        <v>171</v>
      </c>
      <c r="D76" s="40" t="s">
        <v>17</v>
      </c>
      <c r="E76" s="40">
        <v>3</v>
      </c>
      <c r="F76" s="404"/>
      <c r="G76" s="404"/>
      <c r="H76" s="391">
        <f>E76*F76</f>
        <v>0</v>
      </c>
      <c r="I76" s="434"/>
      <c r="J76" s="434"/>
    </row>
    <row r="77" spans="1:10" ht="50.25" customHeight="1">
      <c r="A77" s="47"/>
      <c r="B77" s="47" t="s">
        <v>18</v>
      </c>
      <c r="C77" s="173" t="s">
        <v>105</v>
      </c>
      <c r="D77" s="40" t="s">
        <v>17</v>
      </c>
      <c r="E77" s="40">
        <v>3</v>
      </c>
      <c r="F77" s="390"/>
      <c r="G77" s="390">
        <f>E77*F77</f>
        <v>0</v>
      </c>
      <c r="H77" s="391"/>
      <c r="I77" s="434"/>
      <c r="J77" s="434"/>
    </row>
    <row r="78" spans="1:10" ht="12.75" customHeight="1">
      <c r="A78" s="47"/>
      <c r="B78" s="47" t="s">
        <v>53</v>
      </c>
      <c r="C78" s="173" t="s">
        <v>24</v>
      </c>
      <c r="D78" s="40" t="s">
        <v>50</v>
      </c>
      <c r="E78" s="40">
        <v>1.5</v>
      </c>
      <c r="F78" s="390"/>
      <c r="G78" s="390"/>
      <c r="H78" s="391">
        <f>E78*F78</f>
        <v>0</v>
      </c>
      <c r="I78" s="437"/>
      <c r="J78" s="437"/>
    </row>
    <row r="79" spans="1:10" ht="24">
      <c r="A79" s="47"/>
      <c r="B79" s="47" t="s">
        <v>18</v>
      </c>
      <c r="C79" s="173" t="s">
        <v>110</v>
      </c>
      <c r="D79" s="40" t="s">
        <v>17</v>
      </c>
      <c r="E79" s="40">
        <v>3</v>
      </c>
      <c r="F79" s="390"/>
      <c r="G79" s="390">
        <f>E79*F79</f>
        <v>0</v>
      </c>
      <c r="H79" s="391"/>
      <c r="I79" s="434"/>
      <c r="J79" s="434"/>
    </row>
    <row r="80" spans="1:10" ht="12.75" customHeight="1">
      <c r="A80" s="47"/>
      <c r="B80" s="47" t="s">
        <v>54</v>
      </c>
      <c r="C80" s="173" t="s">
        <v>112</v>
      </c>
      <c r="D80" s="40" t="s">
        <v>17</v>
      </c>
      <c r="E80" s="40">
        <v>3</v>
      </c>
      <c r="F80" s="390"/>
      <c r="G80" s="390"/>
      <c r="H80" s="391">
        <f>E80*F80</f>
        <v>0</v>
      </c>
      <c r="I80" s="434"/>
      <c r="J80" s="434"/>
    </row>
    <row r="81" spans="1:10" ht="24.75" customHeight="1">
      <c r="A81" s="47"/>
      <c r="B81" s="47" t="s">
        <v>31</v>
      </c>
      <c r="C81" s="173" t="s">
        <v>111</v>
      </c>
      <c r="D81" s="66" t="s">
        <v>15</v>
      </c>
      <c r="E81" s="66">
        <v>9</v>
      </c>
      <c r="F81" s="390"/>
      <c r="G81" s="390"/>
      <c r="H81" s="391">
        <f>E81*F81</f>
        <v>0</v>
      </c>
      <c r="I81" s="437"/>
      <c r="J81" s="437"/>
    </row>
    <row r="82" spans="1:10" ht="12.75" customHeight="1">
      <c r="A82" s="47"/>
      <c r="B82" s="47" t="s">
        <v>18</v>
      </c>
      <c r="C82" s="173" t="s">
        <v>68</v>
      </c>
      <c r="D82" s="66" t="s">
        <v>20</v>
      </c>
      <c r="E82" s="66">
        <v>0.46</v>
      </c>
      <c r="F82" s="390"/>
      <c r="G82" s="390">
        <f>E82*F82</f>
        <v>0</v>
      </c>
      <c r="H82" s="391"/>
      <c r="I82" s="437">
        <v>1.8</v>
      </c>
      <c r="J82" s="437">
        <f>E82*I82</f>
        <v>0.8280000000000001</v>
      </c>
    </row>
    <row r="83" spans="1:10" ht="25.5" customHeight="1">
      <c r="A83" s="47"/>
      <c r="B83" s="47" t="s">
        <v>57</v>
      </c>
      <c r="C83" s="173" t="s">
        <v>170</v>
      </c>
      <c r="D83" s="40" t="s">
        <v>20</v>
      </c>
      <c r="E83" s="50">
        <v>0.3</v>
      </c>
      <c r="F83" s="390"/>
      <c r="G83" s="390">
        <f>E83*F83</f>
        <v>0</v>
      </c>
      <c r="H83" s="391"/>
      <c r="I83" s="437"/>
      <c r="J83" s="437"/>
    </row>
    <row r="84" spans="1:10" ht="24">
      <c r="A84" s="72"/>
      <c r="B84" s="66" t="s">
        <v>51</v>
      </c>
      <c r="C84" s="173" t="s">
        <v>172</v>
      </c>
      <c r="D84" s="39" t="s">
        <v>20</v>
      </c>
      <c r="E84" s="66">
        <v>3.6</v>
      </c>
      <c r="F84" s="402"/>
      <c r="G84" s="390"/>
      <c r="H84" s="391">
        <f>E84*F84</f>
        <v>0</v>
      </c>
      <c r="I84" s="437"/>
      <c r="J84" s="437"/>
    </row>
    <row r="85" spans="1:10" ht="12.75" customHeight="1">
      <c r="A85" s="72"/>
      <c r="B85" s="66" t="s">
        <v>66</v>
      </c>
      <c r="C85" s="173" t="s">
        <v>260</v>
      </c>
      <c r="D85" s="39" t="s">
        <v>17</v>
      </c>
      <c r="E85" s="66">
        <v>3</v>
      </c>
      <c r="F85" s="402"/>
      <c r="G85" s="390"/>
      <c r="H85" s="391">
        <f>E85*F85</f>
        <v>0</v>
      </c>
      <c r="I85" s="437"/>
      <c r="J85" s="437"/>
    </row>
    <row r="86" spans="1:10" ht="15">
      <c r="A86" s="77" t="s">
        <v>228</v>
      </c>
      <c r="B86" s="310"/>
      <c r="C86" s="100"/>
      <c r="D86" s="101"/>
      <c r="E86" s="102"/>
      <c r="F86" s="405"/>
      <c r="G86" s="406">
        <f>SUM(G61:G85)</f>
        <v>0</v>
      </c>
      <c r="H86" s="406">
        <f>SUM(H61:H85)</f>
        <v>0</v>
      </c>
      <c r="I86" s="438"/>
      <c r="J86" s="438"/>
    </row>
    <row r="87" spans="1:10" s="23" customFormat="1" ht="15">
      <c r="A87" s="306" t="s">
        <v>184</v>
      </c>
      <c r="B87" s="18"/>
      <c r="C87" s="34"/>
      <c r="D87" s="303"/>
      <c r="E87" s="303"/>
      <c r="F87" s="407"/>
      <c r="G87" s="408">
        <f>SUM(G53,H58,G86,H86)</f>
        <v>0</v>
      </c>
      <c r="H87" s="408"/>
      <c r="I87" s="439"/>
      <c r="J87" s="439"/>
    </row>
    <row r="88" spans="1:10" s="23" customFormat="1" ht="15.75" thickBot="1">
      <c r="A88" s="18"/>
      <c r="B88" s="18"/>
      <c r="C88" s="34"/>
      <c r="D88" s="303"/>
      <c r="E88" s="303"/>
      <c r="F88" s="303"/>
      <c r="G88" s="6"/>
      <c r="H88" s="21"/>
      <c r="I88" s="117"/>
      <c r="J88" s="117"/>
    </row>
    <row r="89" spans="1:11" ht="15" customHeight="1" thickBot="1">
      <c r="A89" s="340" t="s">
        <v>32</v>
      </c>
      <c r="B89" s="341"/>
      <c r="C89" s="341"/>
      <c r="D89" s="341"/>
      <c r="E89" s="341"/>
      <c r="F89" s="341"/>
      <c r="G89" s="341"/>
      <c r="H89" s="341"/>
      <c r="I89" s="341"/>
      <c r="J89" s="342"/>
      <c r="K89" s="13"/>
    </row>
    <row r="90" spans="1:11" ht="15">
      <c r="A90" s="1" t="s">
        <v>65</v>
      </c>
      <c r="B90" s="5"/>
      <c r="C90" s="32"/>
      <c r="D90" s="6"/>
      <c r="E90" s="6"/>
      <c r="F90" s="6"/>
      <c r="G90" s="6"/>
      <c r="H90" s="6"/>
      <c r="I90" s="14"/>
      <c r="J90" s="14"/>
      <c r="K90" s="13"/>
    </row>
    <row r="91" spans="1:10" ht="25.5" customHeight="1">
      <c r="A91" s="9"/>
      <c r="B91" s="9"/>
      <c r="C91" s="330" t="s">
        <v>244</v>
      </c>
      <c r="D91" s="40" t="s">
        <v>17</v>
      </c>
      <c r="E91" s="40">
        <v>5</v>
      </c>
      <c r="F91" s="390"/>
      <c r="G91" s="390">
        <f>E91*F91</f>
        <v>0</v>
      </c>
      <c r="H91" s="391"/>
      <c r="I91" s="434"/>
      <c r="J91" s="434"/>
    </row>
    <row r="92" spans="1:11" ht="14.25" customHeight="1">
      <c r="A92" s="75" t="s">
        <v>229</v>
      </c>
      <c r="B92" s="11"/>
      <c r="C92" s="12"/>
      <c r="D92" s="11"/>
      <c r="E92" s="11"/>
      <c r="F92" s="393"/>
      <c r="G92" s="394">
        <f>SUM(G91)</f>
        <v>0</v>
      </c>
      <c r="H92" s="395"/>
      <c r="I92" s="435"/>
      <c r="J92" s="435"/>
      <c r="K92" s="13"/>
    </row>
    <row r="93" spans="1:11" ht="15">
      <c r="A93" s="10"/>
      <c r="B93" s="11"/>
      <c r="C93" s="12"/>
      <c r="D93" s="11"/>
      <c r="E93" s="11"/>
      <c r="F93" s="393"/>
      <c r="G93" s="393"/>
      <c r="H93" s="395"/>
      <c r="I93" s="435"/>
      <c r="J93" s="435"/>
      <c r="K93" s="13"/>
    </row>
    <row r="94" spans="1:11" ht="15">
      <c r="A94" s="331" t="s">
        <v>64</v>
      </c>
      <c r="B94" s="71"/>
      <c r="C94" s="14"/>
      <c r="D94" s="14"/>
      <c r="E94" s="14"/>
      <c r="F94" s="413"/>
      <c r="G94" s="413"/>
      <c r="H94" s="413"/>
      <c r="I94" s="435"/>
      <c r="J94" s="435"/>
      <c r="K94" s="13"/>
    </row>
    <row r="95" spans="1:11" ht="24">
      <c r="A95" s="92"/>
      <c r="B95" s="305" t="s">
        <v>66</v>
      </c>
      <c r="C95" s="173" t="s">
        <v>194</v>
      </c>
      <c r="D95" s="80" t="s">
        <v>17</v>
      </c>
      <c r="E95" s="80">
        <v>5</v>
      </c>
      <c r="F95" s="397"/>
      <c r="G95" s="397"/>
      <c r="H95" s="397">
        <f>E95*F95</f>
        <v>0</v>
      </c>
      <c r="I95" s="436"/>
      <c r="J95" s="436"/>
      <c r="K95" s="13"/>
    </row>
    <row r="96" spans="1:11" ht="24">
      <c r="A96" s="92"/>
      <c r="B96" s="334" t="s">
        <v>195</v>
      </c>
      <c r="C96" s="335" t="s">
        <v>196</v>
      </c>
      <c r="D96" s="334"/>
      <c r="E96" s="334"/>
      <c r="F96" s="414"/>
      <c r="G96" s="414"/>
      <c r="H96" s="414"/>
      <c r="I96" s="440"/>
      <c r="J96" s="440"/>
      <c r="K96" s="13"/>
    </row>
    <row r="97" spans="1:10" ht="60">
      <c r="A97" s="307"/>
      <c r="B97" s="308" t="s">
        <v>47</v>
      </c>
      <c r="C97" s="173" t="s">
        <v>94</v>
      </c>
      <c r="D97" s="39" t="s">
        <v>17</v>
      </c>
      <c r="E97" s="66">
        <v>5</v>
      </c>
      <c r="F97" s="402"/>
      <c r="G97" s="402"/>
      <c r="H97" s="402">
        <f>E97*F97</f>
        <v>0</v>
      </c>
      <c r="I97" s="437"/>
      <c r="J97" s="436"/>
    </row>
    <row r="98" spans="1:10" s="13" customFormat="1" ht="15" customHeight="1">
      <c r="A98" s="73" t="s">
        <v>230</v>
      </c>
      <c r="B98" s="73"/>
      <c r="C98" s="17"/>
      <c r="D98" s="304"/>
      <c r="E98" s="304"/>
      <c r="F98" s="396"/>
      <c r="G98" s="396"/>
      <c r="H98" s="398">
        <f>SUM(H95:H97)</f>
        <v>0</v>
      </c>
      <c r="I98" s="435"/>
      <c r="J98" s="435"/>
    </row>
    <row r="99" spans="1:10" s="13" customFormat="1" ht="15">
      <c r="A99" s="18"/>
      <c r="B99" s="18"/>
      <c r="C99" s="33"/>
      <c r="D99" s="20"/>
      <c r="E99" s="20"/>
      <c r="F99" s="399"/>
      <c r="G99" s="399"/>
      <c r="H99" s="396"/>
      <c r="I99" s="435"/>
      <c r="J99" s="435"/>
    </row>
    <row r="100" spans="1:10" ht="15">
      <c r="A100" s="74" t="s">
        <v>63</v>
      </c>
      <c r="B100" s="304"/>
      <c r="C100" s="33"/>
      <c r="D100" s="19"/>
      <c r="E100" s="19"/>
      <c r="F100" s="400"/>
      <c r="G100" s="400"/>
      <c r="H100" s="396"/>
      <c r="I100" s="435"/>
      <c r="J100" s="435"/>
    </row>
    <row r="101" spans="1:10" ht="36">
      <c r="A101" s="47"/>
      <c r="B101" s="48" t="s">
        <v>69</v>
      </c>
      <c r="C101" s="173" t="s">
        <v>127</v>
      </c>
      <c r="D101" s="39" t="s">
        <v>17</v>
      </c>
      <c r="E101" s="49">
        <v>5</v>
      </c>
      <c r="F101" s="390"/>
      <c r="G101" s="401"/>
      <c r="H101" s="391">
        <f>E101*F101</f>
        <v>0</v>
      </c>
      <c r="I101" s="434"/>
      <c r="J101" s="434"/>
    </row>
    <row r="102" spans="1:10" ht="12.75" customHeight="1">
      <c r="A102" s="47"/>
      <c r="B102" s="48" t="s">
        <v>31</v>
      </c>
      <c r="C102" s="173" t="s">
        <v>27</v>
      </c>
      <c r="D102" s="40" t="s">
        <v>15</v>
      </c>
      <c r="E102" s="40">
        <v>20</v>
      </c>
      <c r="F102" s="390"/>
      <c r="G102" s="401"/>
      <c r="H102" s="391">
        <f>E102*F102</f>
        <v>0</v>
      </c>
      <c r="I102" s="437"/>
      <c r="J102" s="437"/>
    </row>
    <row r="103" spans="1:10" ht="24">
      <c r="A103" s="47"/>
      <c r="B103" s="48" t="s">
        <v>31</v>
      </c>
      <c r="C103" s="173" t="s">
        <v>102</v>
      </c>
      <c r="D103" s="40" t="s">
        <v>17</v>
      </c>
      <c r="E103" s="40">
        <v>5</v>
      </c>
      <c r="F103" s="390"/>
      <c r="G103" s="390"/>
      <c r="H103" s="391">
        <f>E103*F103</f>
        <v>0</v>
      </c>
      <c r="I103" s="437"/>
      <c r="J103" s="437"/>
    </row>
    <row r="104" spans="1:10" ht="12.75" customHeight="1">
      <c r="A104" s="47"/>
      <c r="B104" s="48" t="s">
        <v>18</v>
      </c>
      <c r="C104" s="173" t="s">
        <v>103</v>
      </c>
      <c r="D104" s="38" t="s">
        <v>20</v>
      </c>
      <c r="E104" s="40">
        <v>1.25</v>
      </c>
      <c r="F104" s="390"/>
      <c r="G104" s="390">
        <f>E104*F104</f>
        <v>0</v>
      </c>
      <c r="H104" s="391"/>
      <c r="I104" s="434">
        <v>1.7</v>
      </c>
      <c r="J104" s="434">
        <f>E104*I104</f>
        <v>2.125</v>
      </c>
    </row>
    <row r="105" spans="1:11" ht="23.25" customHeight="1">
      <c r="A105" s="47"/>
      <c r="B105" s="48" t="s">
        <v>31</v>
      </c>
      <c r="C105" s="175" t="s">
        <v>52</v>
      </c>
      <c r="D105" s="41" t="s">
        <v>15</v>
      </c>
      <c r="E105" s="40">
        <v>8.5</v>
      </c>
      <c r="F105" s="390"/>
      <c r="G105" s="403"/>
      <c r="H105" s="391">
        <f>E105*F105</f>
        <v>0</v>
      </c>
      <c r="I105" s="434"/>
      <c r="J105" s="434"/>
      <c r="K105" s="99"/>
    </row>
    <row r="106" spans="1:10" ht="24">
      <c r="A106" s="47"/>
      <c r="B106" s="48" t="s">
        <v>18</v>
      </c>
      <c r="C106" s="175" t="s">
        <v>198</v>
      </c>
      <c r="D106" s="41" t="s">
        <v>15</v>
      </c>
      <c r="E106" s="40">
        <v>9.8</v>
      </c>
      <c r="F106" s="390"/>
      <c r="G106" s="403">
        <f>E106*F106</f>
        <v>0</v>
      </c>
      <c r="H106" s="391"/>
      <c r="I106" s="434"/>
      <c r="J106" s="434"/>
    </row>
    <row r="107" spans="1:10" ht="24.75" customHeight="1">
      <c r="A107" s="47"/>
      <c r="B107" s="47" t="s">
        <v>48</v>
      </c>
      <c r="C107" s="176" t="s">
        <v>201</v>
      </c>
      <c r="D107" s="40" t="s">
        <v>16</v>
      </c>
      <c r="E107" s="40">
        <v>7.5</v>
      </c>
      <c r="F107" s="390"/>
      <c r="G107" s="390"/>
      <c r="H107" s="391">
        <f>E107*F107</f>
        <v>0</v>
      </c>
      <c r="I107" s="437"/>
      <c r="J107" s="437"/>
    </row>
    <row r="108" spans="1:10" ht="24">
      <c r="A108" s="47"/>
      <c r="B108" s="47" t="s">
        <v>18</v>
      </c>
      <c r="C108" s="173" t="s">
        <v>202</v>
      </c>
      <c r="D108" s="40" t="s">
        <v>16</v>
      </c>
      <c r="E108" s="40">
        <v>9.75</v>
      </c>
      <c r="F108" s="390"/>
      <c r="G108" s="390">
        <f>E108*F108</f>
        <v>0</v>
      </c>
      <c r="H108" s="391"/>
      <c r="I108" s="437"/>
      <c r="J108" s="437"/>
    </row>
    <row r="109" spans="1:10" ht="36.75" customHeight="1">
      <c r="A109" s="47"/>
      <c r="B109" s="47" t="s">
        <v>19</v>
      </c>
      <c r="C109" s="173" t="s">
        <v>118</v>
      </c>
      <c r="D109" s="39" t="s">
        <v>17</v>
      </c>
      <c r="E109" s="49">
        <v>5</v>
      </c>
      <c r="F109" s="401"/>
      <c r="G109" s="401"/>
      <c r="H109" s="391">
        <f>E109*F109</f>
        <v>0</v>
      </c>
      <c r="I109" s="434"/>
      <c r="J109" s="434"/>
    </row>
    <row r="110" spans="1:10" ht="12.75" customHeight="1">
      <c r="A110" s="47"/>
      <c r="B110" s="59" t="s">
        <v>31</v>
      </c>
      <c r="C110" s="173" t="s">
        <v>25</v>
      </c>
      <c r="D110" s="40" t="s">
        <v>17</v>
      </c>
      <c r="E110" s="40">
        <v>10</v>
      </c>
      <c r="F110" s="390"/>
      <c r="G110" s="390"/>
      <c r="H110" s="391">
        <f>E110*F110</f>
        <v>0</v>
      </c>
      <c r="I110" s="434"/>
      <c r="J110" s="434"/>
    </row>
    <row r="111" spans="1:10" ht="24">
      <c r="A111" s="47"/>
      <c r="B111" s="47" t="s">
        <v>18</v>
      </c>
      <c r="C111" s="173" t="s">
        <v>107</v>
      </c>
      <c r="D111" s="40" t="s">
        <v>16</v>
      </c>
      <c r="E111" s="40">
        <v>10</v>
      </c>
      <c r="F111" s="390"/>
      <c r="G111" s="390">
        <f>E111*F111</f>
        <v>0</v>
      </c>
      <c r="H111" s="391"/>
      <c r="I111" s="434"/>
      <c r="J111" s="434"/>
    </row>
    <row r="112" spans="1:10" ht="24">
      <c r="A112" s="47"/>
      <c r="B112" s="47" t="s">
        <v>18</v>
      </c>
      <c r="C112" s="173" t="s">
        <v>104</v>
      </c>
      <c r="D112" s="40" t="s">
        <v>20</v>
      </c>
      <c r="E112" s="39">
        <v>4.4</v>
      </c>
      <c r="F112" s="390"/>
      <c r="G112" s="390">
        <f>E112*F112</f>
        <v>0</v>
      </c>
      <c r="H112" s="391"/>
      <c r="I112" s="437">
        <v>1.2</v>
      </c>
      <c r="J112" s="437">
        <f>E112*I112</f>
        <v>5.28</v>
      </c>
    </row>
    <row r="113" spans="1:10" ht="24" customHeight="1">
      <c r="A113" s="47"/>
      <c r="B113" s="47" t="s">
        <v>49</v>
      </c>
      <c r="C113" s="173" t="s">
        <v>21</v>
      </c>
      <c r="D113" s="40" t="s">
        <v>22</v>
      </c>
      <c r="E113" s="39">
        <v>0.00031</v>
      </c>
      <c r="F113" s="390"/>
      <c r="G113" s="390"/>
      <c r="H113" s="391">
        <f>E113*F113</f>
        <v>0</v>
      </c>
      <c r="I113" s="434"/>
      <c r="J113" s="434"/>
    </row>
    <row r="114" spans="1:10" ht="24">
      <c r="A114" s="47"/>
      <c r="B114" s="47" t="s">
        <v>18</v>
      </c>
      <c r="C114" s="173" t="s">
        <v>245</v>
      </c>
      <c r="D114" s="40" t="s">
        <v>17</v>
      </c>
      <c r="E114" s="39">
        <v>30.9</v>
      </c>
      <c r="F114" s="390"/>
      <c r="G114" s="390">
        <f>E114*F114</f>
        <v>0</v>
      </c>
      <c r="H114" s="391"/>
      <c r="I114" s="434"/>
      <c r="J114" s="434"/>
    </row>
    <row r="115" spans="1:10" ht="24">
      <c r="A115" s="47"/>
      <c r="B115" s="47" t="s">
        <v>23</v>
      </c>
      <c r="C115" s="173" t="s">
        <v>109</v>
      </c>
      <c r="D115" s="40" t="s">
        <v>17</v>
      </c>
      <c r="E115" s="40">
        <v>5</v>
      </c>
      <c r="F115" s="404"/>
      <c r="G115" s="404"/>
      <c r="H115" s="391">
        <f>E115*F115</f>
        <v>0</v>
      </c>
      <c r="I115" s="434"/>
      <c r="J115" s="434"/>
    </row>
    <row r="116" spans="1:10" ht="12.75" customHeight="1">
      <c r="A116" s="47"/>
      <c r="B116" s="47" t="s">
        <v>31</v>
      </c>
      <c r="C116" s="173" t="s">
        <v>171</v>
      </c>
      <c r="D116" s="40" t="s">
        <v>17</v>
      </c>
      <c r="E116" s="40">
        <v>5</v>
      </c>
      <c r="F116" s="404"/>
      <c r="G116" s="404"/>
      <c r="H116" s="391">
        <f>E116*F116</f>
        <v>0</v>
      </c>
      <c r="I116" s="434"/>
      <c r="J116" s="434"/>
    </row>
    <row r="117" spans="1:10" ht="46.5" customHeight="1">
      <c r="A117" s="47"/>
      <c r="B117" s="47" t="s">
        <v>18</v>
      </c>
      <c r="C117" s="173" t="s">
        <v>105</v>
      </c>
      <c r="D117" s="40" t="s">
        <v>17</v>
      </c>
      <c r="E117" s="40">
        <v>5</v>
      </c>
      <c r="F117" s="390"/>
      <c r="G117" s="390">
        <f>E117*F117</f>
        <v>0</v>
      </c>
      <c r="H117" s="391"/>
      <c r="I117" s="434"/>
      <c r="J117" s="434"/>
    </row>
    <row r="118" spans="1:10" ht="12.75" customHeight="1">
      <c r="A118" s="47"/>
      <c r="B118" s="47" t="s">
        <v>53</v>
      </c>
      <c r="C118" s="173" t="s">
        <v>24</v>
      </c>
      <c r="D118" s="40" t="s">
        <v>50</v>
      </c>
      <c r="E118" s="40">
        <v>2.5</v>
      </c>
      <c r="F118" s="390"/>
      <c r="G118" s="390"/>
      <c r="H118" s="391">
        <f>E118*F118</f>
        <v>0</v>
      </c>
      <c r="I118" s="437"/>
      <c r="J118" s="437"/>
    </row>
    <row r="119" spans="1:10" ht="24">
      <c r="A119" s="47"/>
      <c r="B119" s="47" t="s">
        <v>18</v>
      </c>
      <c r="C119" s="173" t="s">
        <v>120</v>
      </c>
      <c r="D119" s="40" t="s">
        <v>17</v>
      </c>
      <c r="E119" s="40">
        <v>5</v>
      </c>
      <c r="F119" s="390"/>
      <c r="G119" s="390">
        <f>E119*F119</f>
        <v>0</v>
      </c>
      <c r="H119" s="391"/>
      <c r="I119" s="434"/>
      <c r="J119" s="434"/>
    </row>
    <row r="120" spans="1:10" ht="13.5" customHeight="1">
      <c r="A120" s="47"/>
      <c r="B120" s="47" t="s">
        <v>54</v>
      </c>
      <c r="C120" s="173" t="s">
        <v>112</v>
      </c>
      <c r="D120" s="40" t="s">
        <v>17</v>
      </c>
      <c r="E120" s="40">
        <v>5</v>
      </c>
      <c r="F120" s="390"/>
      <c r="G120" s="390"/>
      <c r="H120" s="391">
        <f>E120*F120</f>
        <v>0</v>
      </c>
      <c r="I120" s="434"/>
      <c r="J120" s="434"/>
    </row>
    <row r="121" spans="1:10" ht="24">
      <c r="A121" s="9"/>
      <c r="B121" s="40" t="s">
        <v>31</v>
      </c>
      <c r="C121" s="173" t="s">
        <v>203</v>
      </c>
      <c r="D121" s="66" t="s">
        <v>15</v>
      </c>
      <c r="E121" s="66">
        <v>15</v>
      </c>
      <c r="F121" s="390"/>
      <c r="G121" s="390"/>
      <c r="H121" s="391">
        <f>E121*F121</f>
        <v>0</v>
      </c>
      <c r="I121" s="437"/>
      <c r="J121" s="437"/>
    </row>
    <row r="122" spans="1:10" ht="24">
      <c r="A122" s="9"/>
      <c r="B122" s="40" t="s">
        <v>18</v>
      </c>
      <c r="C122" s="173" t="s">
        <v>219</v>
      </c>
      <c r="D122" s="66" t="s">
        <v>15</v>
      </c>
      <c r="E122" s="66">
        <v>17.25</v>
      </c>
      <c r="F122" s="390"/>
      <c r="G122" s="390">
        <f>E122*F122</f>
        <v>0</v>
      </c>
      <c r="H122" s="391"/>
      <c r="I122" s="437"/>
      <c r="J122" s="437"/>
    </row>
    <row r="123" spans="1:10" ht="24">
      <c r="A123" s="177"/>
      <c r="B123" s="178" t="s">
        <v>75</v>
      </c>
      <c r="C123" s="194" t="s">
        <v>117</v>
      </c>
      <c r="D123" s="178" t="s">
        <v>15</v>
      </c>
      <c r="E123" s="178">
        <v>15</v>
      </c>
      <c r="F123" s="415"/>
      <c r="G123" s="416"/>
      <c r="H123" s="416">
        <f>E123*F123</f>
        <v>0</v>
      </c>
      <c r="I123" s="441"/>
      <c r="J123" s="442"/>
    </row>
    <row r="124" spans="1:10" ht="12.75" customHeight="1">
      <c r="A124" s="47"/>
      <c r="B124" s="47" t="s">
        <v>18</v>
      </c>
      <c r="C124" s="173" t="s">
        <v>119</v>
      </c>
      <c r="D124" s="66" t="s">
        <v>20</v>
      </c>
      <c r="E124" s="66">
        <v>1.5</v>
      </c>
      <c r="F124" s="390"/>
      <c r="G124" s="390">
        <f>E124*F124</f>
        <v>0</v>
      </c>
      <c r="H124" s="391"/>
      <c r="I124" s="437">
        <v>1.8</v>
      </c>
      <c r="J124" s="437">
        <f>E124*I124</f>
        <v>2.7</v>
      </c>
    </row>
    <row r="125" spans="1:10" ht="24" customHeight="1">
      <c r="A125" s="47"/>
      <c r="B125" s="47" t="s">
        <v>57</v>
      </c>
      <c r="C125" s="173" t="s">
        <v>170</v>
      </c>
      <c r="D125" s="40" t="s">
        <v>20</v>
      </c>
      <c r="E125" s="50">
        <v>0.5</v>
      </c>
      <c r="F125" s="390"/>
      <c r="G125" s="390">
        <f>E125*F125</f>
        <v>0</v>
      </c>
      <c r="H125" s="391"/>
      <c r="I125" s="434"/>
      <c r="J125" s="434"/>
    </row>
    <row r="126" spans="1:10" ht="24">
      <c r="A126" s="72"/>
      <c r="B126" s="66" t="s">
        <v>51</v>
      </c>
      <c r="C126" s="173" t="s">
        <v>172</v>
      </c>
      <c r="D126" s="39" t="s">
        <v>20</v>
      </c>
      <c r="E126" s="66">
        <v>5</v>
      </c>
      <c r="F126" s="402"/>
      <c r="G126" s="390"/>
      <c r="H126" s="391">
        <f>E126*F126</f>
        <v>0</v>
      </c>
      <c r="I126" s="437"/>
      <c r="J126" s="437"/>
    </row>
    <row r="127" spans="1:10" ht="12.75" customHeight="1">
      <c r="A127" s="72"/>
      <c r="B127" s="66" t="s">
        <v>66</v>
      </c>
      <c r="C127" s="173" t="s">
        <v>260</v>
      </c>
      <c r="D127" s="39" t="s">
        <v>17</v>
      </c>
      <c r="E127" s="66">
        <v>5</v>
      </c>
      <c r="F127" s="402"/>
      <c r="G127" s="390"/>
      <c r="H127" s="391">
        <f>E127*F127</f>
        <v>0</v>
      </c>
      <c r="I127" s="437"/>
      <c r="J127" s="437"/>
    </row>
    <row r="128" spans="1:10" ht="15">
      <c r="A128" s="77" t="s">
        <v>228</v>
      </c>
      <c r="B128" s="310"/>
      <c r="C128" s="100"/>
      <c r="D128" s="101"/>
      <c r="E128" s="102"/>
      <c r="F128" s="405"/>
      <c r="G128" s="406">
        <f>SUM(G101:G127)</f>
        <v>0</v>
      </c>
      <c r="H128" s="406">
        <f>SUM(H101:H127)</f>
        <v>0</v>
      </c>
      <c r="I128" s="438"/>
      <c r="J128" s="438"/>
    </row>
    <row r="129" spans="1:10" s="23" customFormat="1" ht="15">
      <c r="A129" s="306" t="s">
        <v>185</v>
      </c>
      <c r="B129" s="18"/>
      <c r="C129" s="34"/>
      <c r="D129" s="303"/>
      <c r="E129" s="303"/>
      <c r="F129" s="407"/>
      <c r="G129" s="417">
        <f>SUM(G92,H98,G128,H128)</f>
        <v>0</v>
      </c>
      <c r="H129" s="418"/>
      <c r="I129" s="439"/>
      <c r="J129" s="439"/>
    </row>
    <row r="130" spans="1:10" s="23" customFormat="1" ht="15.75" thickBot="1">
      <c r="A130" s="18"/>
      <c r="B130" s="18"/>
      <c r="C130" s="34"/>
      <c r="D130" s="303"/>
      <c r="E130" s="303"/>
      <c r="F130" s="407"/>
      <c r="G130" s="410"/>
      <c r="H130" s="411"/>
      <c r="I130" s="409"/>
      <c r="J130" s="409"/>
    </row>
    <row r="131" spans="1:11" ht="15" customHeight="1" thickBot="1">
      <c r="A131" s="340" t="s">
        <v>33</v>
      </c>
      <c r="B131" s="341"/>
      <c r="C131" s="341"/>
      <c r="D131" s="341"/>
      <c r="E131" s="341"/>
      <c r="F131" s="341"/>
      <c r="G131" s="341"/>
      <c r="H131" s="341"/>
      <c r="I131" s="341"/>
      <c r="J131" s="342"/>
      <c r="K131" s="13"/>
    </row>
    <row r="132" spans="1:11" ht="15">
      <c r="A132" s="1" t="s">
        <v>65</v>
      </c>
      <c r="B132" s="5"/>
      <c r="C132" s="32"/>
      <c r="D132" s="6"/>
      <c r="E132" s="6"/>
      <c r="F132" s="6"/>
      <c r="G132" s="6"/>
      <c r="H132" s="6"/>
      <c r="I132" s="14"/>
      <c r="J132" s="14"/>
      <c r="K132" s="13"/>
    </row>
    <row r="133" spans="1:11" ht="27" customHeight="1">
      <c r="A133" s="76"/>
      <c r="B133" s="76"/>
      <c r="C133" s="330" t="s">
        <v>246</v>
      </c>
      <c r="D133" s="40" t="s">
        <v>17</v>
      </c>
      <c r="E133" s="40">
        <v>1</v>
      </c>
      <c r="F133" s="390"/>
      <c r="G133" s="390">
        <f>E133*F133</f>
        <v>0</v>
      </c>
      <c r="H133" s="391"/>
      <c r="I133" s="434"/>
      <c r="J133" s="434"/>
      <c r="K133" s="99"/>
    </row>
    <row r="134" spans="1:11" ht="15">
      <c r="A134" s="75" t="s">
        <v>229</v>
      </c>
      <c r="B134" s="11"/>
      <c r="C134" s="12"/>
      <c r="D134" s="11"/>
      <c r="E134" s="11"/>
      <c r="F134" s="393"/>
      <c r="G134" s="394">
        <f>SUM(G133)</f>
        <v>0</v>
      </c>
      <c r="H134" s="395"/>
      <c r="I134" s="435"/>
      <c r="J134" s="435"/>
      <c r="K134" s="13"/>
    </row>
    <row r="135" spans="1:11" ht="15">
      <c r="A135" s="10"/>
      <c r="B135" s="11"/>
      <c r="C135" s="12"/>
      <c r="D135" s="11"/>
      <c r="E135" s="11"/>
      <c r="F135" s="393"/>
      <c r="G135" s="393"/>
      <c r="H135" s="395"/>
      <c r="I135" s="435"/>
      <c r="J135" s="435"/>
      <c r="K135" s="13"/>
    </row>
    <row r="136" spans="1:11" ht="15">
      <c r="A136" s="331" t="s">
        <v>64</v>
      </c>
      <c r="B136" s="332"/>
      <c r="C136" s="15"/>
      <c r="D136" s="15"/>
      <c r="E136" s="15"/>
      <c r="F136" s="412"/>
      <c r="G136" s="412"/>
      <c r="H136" s="413"/>
      <c r="I136" s="435"/>
      <c r="J136" s="435"/>
      <c r="K136" s="13"/>
    </row>
    <row r="137" spans="1:10" ht="58.5" customHeight="1">
      <c r="A137" s="80"/>
      <c r="B137" s="66" t="s">
        <v>76</v>
      </c>
      <c r="C137" s="173" t="s">
        <v>121</v>
      </c>
      <c r="D137" s="39" t="s">
        <v>17</v>
      </c>
      <c r="E137" s="66">
        <v>1</v>
      </c>
      <c r="F137" s="402"/>
      <c r="G137" s="402"/>
      <c r="H137" s="402">
        <f>E137*F137</f>
        <v>0</v>
      </c>
      <c r="I137" s="437"/>
      <c r="J137" s="436"/>
    </row>
    <row r="138" spans="1:10" ht="60">
      <c r="A138" s="72"/>
      <c r="B138" s="66" t="s">
        <v>74</v>
      </c>
      <c r="C138" s="173" t="s">
        <v>95</v>
      </c>
      <c r="D138" s="39" t="s">
        <v>17</v>
      </c>
      <c r="E138" s="66">
        <v>1</v>
      </c>
      <c r="F138" s="402"/>
      <c r="G138" s="402"/>
      <c r="H138" s="402">
        <f>E138*F138</f>
        <v>0</v>
      </c>
      <c r="I138" s="437"/>
      <c r="J138" s="436"/>
    </row>
    <row r="139" spans="1:10" s="13" customFormat="1" ht="15" customHeight="1">
      <c r="A139" s="73" t="s">
        <v>230</v>
      </c>
      <c r="B139" s="73"/>
      <c r="C139" s="17"/>
      <c r="D139" s="304"/>
      <c r="E139" s="304"/>
      <c r="F139" s="396"/>
      <c r="G139" s="396"/>
      <c r="H139" s="398">
        <f>SUM(H137:H138)</f>
        <v>0</v>
      </c>
      <c r="I139" s="435"/>
      <c r="J139" s="435"/>
    </row>
    <row r="140" spans="1:10" s="13" customFormat="1" ht="15">
      <c r="A140" s="18"/>
      <c r="B140" s="18"/>
      <c r="C140" s="33"/>
      <c r="D140" s="20"/>
      <c r="E140" s="20"/>
      <c r="F140" s="399"/>
      <c r="G140" s="399"/>
      <c r="H140" s="396"/>
      <c r="I140" s="435"/>
      <c r="J140" s="435"/>
    </row>
    <row r="141" spans="1:10" ht="15">
      <c r="A141" s="74" t="s">
        <v>63</v>
      </c>
      <c r="B141" s="304"/>
      <c r="C141" s="33"/>
      <c r="D141" s="19"/>
      <c r="E141" s="19"/>
      <c r="F141" s="400"/>
      <c r="G141" s="400"/>
      <c r="H141" s="396"/>
      <c r="I141" s="435"/>
      <c r="J141" s="435"/>
    </row>
    <row r="142" spans="1:10" ht="34.5" customHeight="1">
      <c r="A142" s="47"/>
      <c r="B142" s="48" t="s">
        <v>125</v>
      </c>
      <c r="C142" s="173" t="s">
        <v>128</v>
      </c>
      <c r="D142" s="39" t="s">
        <v>17</v>
      </c>
      <c r="E142" s="49">
        <v>1</v>
      </c>
      <c r="F142" s="390"/>
      <c r="G142" s="401"/>
      <c r="H142" s="391">
        <f>E142*F142</f>
        <v>0</v>
      </c>
      <c r="I142" s="434"/>
      <c r="J142" s="434"/>
    </row>
    <row r="143" spans="1:10" ht="12.75" customHeight="1">
      <c r="A143" s="47"/>
      <c r="B143" s="48" t="s">
        <v>31</v>
      </c>
      <c r="C143" s="173" t="s">
        <v>27</v>
      </c>
      <c r="D143" s="40" t="s">
        <v>15</v>
      </c>
      <c r="E143" s="40">
        <v>4</v>
      </c>
      <c r="F143" s="390"/>
      <c r="G143" s="401"/>
      <c r="H143" s="391">
        <f>E143*F143</f>
        <v>0</v>
      </c>
      <c r="I143" s="437"/>
      <c r="J143" s="437"/>
    </row>
    <row r="144" spans="1:10" ht="24">
      <c r="A144" s="47"/>
      <c r="B144" s="48" t="s">
        <v>31</v>
      </c>
      <c r="C144" s="173" t="s">
        <v>102</v>
      </c>
      <c r="D144" s="40" t="s">
        <v>17</v>
      </c>
      <c r="E144" s="40">
        <v>1</v>
      </c>
      <c r="F144" s="390"/>
      <c r="G144" s="390"/>
      <c r="H144" s="391">
        <f>E144*F144</f>
        <v>0</v>
      </c>
      <c r="I144" s="437"/>
      <c r="J144" s="437"/>
    </row>
    <row r="145" spans="1:10" ht="12.75" customHeight="1">
      <c r="A145" s="47"/>
      <c r="B145" s="48" t="s">
        <v>18</v>
      </c>
      <c r="C145" s="173" t="s">
        <v>103</v>
      </c>
      <c r="D145" s="38" t="s">
        <v>20</v>
      </c>
      <c r="E145" s="40">
        <v>0.25</v>
      </c>
      <c r="F145" s="390"/>
      <c r="G145" s="390">
        <f>E145*F145</f>
        <v>0</v>
      </c>
      <c r="H145" s="391"/>
      <c r="I145" s="434">
        <v>1.7</v>
      </c>
      <c r="J145" s="434">
        <f>E145*I145</f>
        <v>0.425</v>
      </c>
    </row>
    <row r="146" spans="1:10" ht="24" customHeight="1">
      <c r="A146" s="47"/>
      <c r="B146" s="48" t="s">
        <v>31</v>
      </c>
      <c r="C146" s="175" t="s">
        <v>52</v>
      </c>
      <c r="D146" s="41" t="s">
        <v>15</v>
      </c>
      <c r="E146" s="41">
        <v>1.7</v>
      </c>
      <c r="F146" s="390"/>
      <c r="G146" s="403"/>
      <c r="H146" s="391">
        <f>E146*F146</f>
        <v>0</v>
      </c>
      <c r="I146" s="434"/>
      <c r="J146" s="434"/>
    </row>
    <row r="147" spans="1:10" ht="24" customHeight="1">
      <c r="A147" s="47"/>
      <c r="B147" s="48" t="s">
        <v>18</v>
      </c>
      <c r="C147" s="175" t="s">
        <v>198</v>
      </c>
      <c r="D147" s="41" t="s">
        <v>15</v>
      </c>
      <c r="E147" s="41">
        <v>1.95</v>
      </c>
      <c r="F147" s="390"/>
      <c r="G147" s="403">
        <f>E147*F147</f>
        <v>0</v>
      </c>
      <c r="H147" s="391"/>
      <c r="I147" s="434"/>
      <c r="J147" s="434"/>
    </row>
    <row r="148" spans="1:10" ht="23.25" customHeight="1">
      <c r="A148" s="47"/>
      <c r="B148" s="47" t="s">
        <v>48</v>
      </c>
      <c r="C148" s="176" t="s">
        <v>199</v>
      </c>
      <c r="D148" s="40" t="s">
        <v>16</v>
      </c>
      <c r="E148" s="40">
        <v>1.5</v>
      </c>
      <c r="F148" s="390"/>
      <c r="G148" s="390"/>
      <c r="H148" s="391">
        <f>E148*F148</f>
        <v>0</v>
      </c>
      <c r="I148" s="437"/>
      <c r="J148" s="437"/>
    </row>
    <row r="149" spans="1:10" ht="24">
      <c r="A149" s="47"/>
      <c r="B149" s="47" t="s">
        <v>18</v>
      </c>
      <c r="C149" s="173" t="s">
        <v>202</v>
      </c>
      <c r="D149" s="40" t="s">
        <v>16</v>
      </c>
      <c r="E149" s="40">
        <v>1.95</v>
      </c>
      <c r="F149" s="390"/>
      <c r="G149" s="390">
        <f>E149*F149</f>
        <v>0</v>
      </c>
      <c r="H149" s="391"/>
      <c r="I149" s="437"/>
      <c r="J149" s="437"/>
    </row>
    <row r="150" spans="1:10" ht="36.75" customHeight="1">
      <c r="A150" s="47"/>
      <c r="B150" s="47" t="s">
        <v>19</v>
      </c>
      <c r="C150" s="173" t="s">
        <v>106</v>
      </c>
      <c r="D150" s="39" t="s">
        <v>17</v>
      </c>
      <c r="E150" s="49">
        <v>1</v>
      </c>
      <c r="F150" s="401"/>
      <c r="G150" s="401"/>
      <c r="H150" s="391">
        <f>E150*F150</f>
        <v>0</v>
      </c>
      <c r="I150" s="434"/>
      <c r="J150" s="434"/>
    </row>
    <row r="151" spans="1:10" ht="12.75" customHeight="1">
      <c r="A151" s="47"/>
      <c r="B151" s="59" t="s">
        <v>31</v>
      </c>
      <c r="C151" s="173" t="s">
        <v>25</v>
      </c>
      <c r="D151" s="40" t="s">
        <v>17</v>
      </c>
      <c r="E151" s="40">
        <v>2</v>
      </c>
      <c r="F151" s="390"/>
      <c r="G151" s="390"/>
      <c r="H151" s="391">
        <f>E151*F151</f>
        <v>0</v>
      </c>
      <c r="I151" s="434"/>
      <c r="J151" s="434"/>
    </row>
    <row r="152" spans="1:10" ht="24">
      <c r="A152" s="47"/>
      <c r="B152" s="47" t="s">
        <v>18</v>
      </c>
      <c r="C152" s="173" t="s">
        <v>107</v>
      </c>
      <c r="D152" s="40" t="s">
        <v>16</v>
      </c>
      <c r="E152" s="40">
        <v>2</v>
      </c>
      <c r="F152" s="390"/>
      <c r="G152" s="390">
        <f>E152*F152</f>
        <v>0</v>
      </c>
      <c r="H152" s="391"/>
      <c r="I152" s="434"/>
      <c r="J152" s="434"/>
    </row>
    <row r="153" spans="1:10" ht="24">
      <c r="A153" s="47"/>
      <c r="B153" s="47" t="s">
        <v>18</v>
      </c>
      <c r="C153" s="173" t="s">
        <v>104</v>
      </c>
      <c r="D153" s="40" t="s">
        <v>20</v>
      </c>
      <c r="E153" s="39">
        <v>1.75</v>
      </c>
      <c r="F153" s="390"/>
      <c r="G153" s="390">
        <f>E153*F153</f>
        <v>0</v>
      </c>
      <c r="H153" s="391"/>
      <c r="I153" s="437">
        <v>1.2</v>
      </c>
      <c r="J153" s="437">
        <f>E153*I153</f>
        <v>2.1</v>
      </c>
    </row>
    <row r="154" spans="1:10" ht="24">
      <c r="A154" s="47"/>
      <c r="B154" s="47" t="s">
        <v>49</v>
      </c>
      <c r="C154" s="173" t="s">
        <v>21</v>
      </c>
      <c r="D154" s="40" t="s">
        <v>22</v>
      </c>
      <c r="E154" s="39">
        <v>0.0001</v>
      </c>
      <c r="F154" s="390"/>
      <c r="G154" s="390"/>
      <c r="H154" s="391">
        <f>E154*F154</f>
        <v>0</v>
      </c>
      <c r="I154" s="434"/>
      <c r="J154" s="434"/>
    </row>
    <row r="155" spans="1:10" ht="24">
      <c r="A155" s="47"/>
      <c r="B155" s="47" t="s">
        <v>18</v>
      </c>
      <c r="C155" s="173" t="s">
        <v>247</v>
      </c>
      <c r="D155" s="40" t="s">
        <v>17</v>
      </c>
      <c r="E155" s="39">
        <v>6.2</v>
      </c>
      <c r="F155" s="390"/>
      <c r="G155" s="390">
        <f>E155*F155</f>
        <v>0</v>
      </c>
      <c r="H155" s="391"/>
      <c r="I155" s="434"/>
      <c r="J155" s="434"/>
    </row>
    <row r="156" spans="1:10" ht="24">
      <c r="A156" s="47"/>
      <c r="B156" s="47" t="s">
        <v>23</v>
      </c>
      <c r="C156" s="173" t="s">
        <v>109</v>
      </c>
      <c r="D156" s="40" t="s">
        <v>17</v>
      </c>
      <c r="E156" s="40">
        <v>1</v>
      </c>
      <c r="F156" s="404"/>
      <c r="G156" s="404"/>
      <c r="H156" s="391">
        <f>E156*F156</f>
        <v>0</v>
      </c>
      <c r="I156" s="434"/>
      <c r="J156" s="434"/>
    </row>
    <row r="157" spans="1:10" ht="12.75" customHeight="1">
      <c r="A157" s="47"/>
      <c r="B157" s="47" t="s">
        <v>31</v>
      </c>
      <c r="C157" s="173" t="s">
        <v>171</v>
      </c>
      <c r="D157" s="40" t="s">
        <v>17</v>
      </c>
      <c r="E157" s="40">
        <v>1</v>
      </c>
      <c r="F157" s="404"/>
      <c r="G157" s="404"/>
      <c r="H157" s="391">
        <f>E157*F157</f>
        <v>0</v>
      </c>
      <c r="I157" s="434"/>
      <c r="J157" s="434"/>
    </row>
    <row r="158" spans="1:10" ht="48.75" customHeight="1">
      <c r="A158" s="47"/>
      <c r="B158" s="47" t="s">
        <v>18</v>
      </c>
      <c r="C158" s="173" t="s">
        <v>105</v>
      </c>
      <c r="D158" s="40" t="s">
        <v>17</v>
      </c>
      <c r="E158" s="40">
        <v>1</v>
      </c>
      <c r="F158" s="390"/>
      <c r="G158" s="390">
        <f>E158*F158</f>
        <v>0</v>
      </c>
      <c r="H158" s="391"/>
      <c r="I158" s="434"/>
      <c r="J158" s="434"/>
    </row>
    <row r="159" spans="1:10" ht="12.75" customHeight="1">
      <c r="A159" s="47"/>
      <c r="B159" s="47" t="s">
        <v>53</v>
      </c>
      <c r="C159" s="173" t="s">
        <v>24</v>
      </c>
      <c r="D159" s="40" t="s">
        <v>50</v>
      </c>
      <c r="E159" s="40">
        <v>0.5</v>
      </c>
      <c r="F159" s="390"/>
      <c r="G159" s="390"/>
      <c r="H159" s="391">
        <f>E159*F159</f>
        <v>0</v>
      </c>
      <c r="I159" s="437"/>
      <c r="J159" s="437"/>
    </row>
    <row r="160" spans="1:10" ht="24">
      <c r="A160" s="47"/>
      <c r="B160" s="47" t="s">
        <v>18</v>
      </c>
      <c r="C160" s="173" t="s">
        <v>110</v>
      </c>
      <c r="D160" s="40" t="s">
        <v>17</v>
      </c>
      <c r="E160" s="40">
        <v>1</v>
      </c>
      <c r="F160" s="390"/>
      <c r="G160" s="390">
        <f>E160*F160</f>
        <v>0</v>
      </c>
      <c r="H160" s="391"/>
      <c r="I160" s="434"/>
      <c r="J160" s="434"/>
    </row>
    <row r="161" spans="1:10" ht="24">
      <c r="A161" s="47"/>
      <c r="B161" s="47" t="s">
        <v>31</v>
      </c>
      <c r="C161" s="173" t="s">
        <v>130</v>
      </c>
      <c r="D161" s="40" t="s">
        <v>17</v>
      </c>
      <c r="E161" s="40">
        <v>1</v>
      </c>
      <c r="F161" s="390"/>
      <c r="G161" s="390"/>
      <c r="H161" s="391">
        <f>E161*F161</f>
        <v>0</v>
      </c>
      <c r="I161" s="443"/>
      <c r="J161" s="443"/>
    </row>
    <row r="162" spans="1:10" ht="12.75" customHeight="1">
      <c r="A162" s="47"/>
      <c r="B162" s="47" t="s">
        <v>54</v>
      </c>
      <c r="C162" s="173" t="s">
        <v>112</v>
      </c>
      <c r="D162" s="40" t="s">
        <v>17</v>
      </c>
      <c r="E162" s="40">
        <v>1</v>
      </c>
      <c r="F162" s="390"/>
      <c r="G162" s="390"/>
      <c r="H162" s="391">
        <f>E162*F162</f>
        <v>0</v>
      </c>
      <c r="I162" s="434"/>
      <c r="J162" s="434"/>
    </row>
    <row r="163" spans="1:10" ht="24">
      <c r="A163" s="9"/>
      <c r="B163" s="40" t="s">
        <v>31</v>
      </c>
      <c r="C163" s="173" t="s">
        <v>203</v>
      </c>
      <c r="D163" s="66" t="s">
        <v>15</v>
      </c>
      <c r="E163" s="66">
        <v>3</v>
      </c>
      <c r="F163" s="390"/>
      <c r="G163" s="390"/>
      <c r="H163" s="391">
        <f>E163*F163</f>
        <v>0</v>
      </c>
      <c r="I163" s="437"/>
      <c r="J163" s="437"/>
    </row>
    <row r="164" spans="1:10" ht="24">
      <c r="A164" s="9"/>
      <c r="B164" s="40" t="s">
        <v>18</v>
      </c>
      <c r="C164" s="173" t="s">
        <v>219</v>
      </c>
      <c r="D164" s="66" t="s">
        <v>15</v>
      </c>
      <c r="E164" s="66">
        <v>3.45</v>
      </c>
      <c r="F164" s="390"/>
      <c r="G164" s="390">
        <f>E164*F164</f>
        <v>0</v>
      </c>
      <c r="H164" s="391"/>
      <c r="I164" s="437"/>
      <c r="J164" s="437"/>
    </row>
    <row r="165" spans="1:11" ht="12.75" customHeight="1">
      <c r="A165" s="177"/>
      <c r="B165" s="178" t="s">
        <v>75</v>
      </c>
      <c r="C165" s="194" t="s">
        <v>129</v>
      </c>
      <c r="D165" s="178" t="s">
        <v>15</v>
      </c>
      <c r="E165" s="178">
        <v>3</v>
      </c>
      <c r="F165" s="415"/>
      <c r="G165" s="416"/>
      <c r="H165" s="416">
        <f>E165*F165</f>
        <v>0</v>
      </c>
      <c r="I165" s="441"/>
      <c r="J165" s="442"/>
      <c r="K165" s="99"/>
    </row>
    <row r="166" spans="1:11" ht="12.75" customHeight="1">
      <c r="A166" s="47"/>
      <c r="B166" s="47" t="s">
        <v>18</v>
      </c>
      <c r="C166" s="173" t="s">
        <v>204</v>
      </c>
      <c r="D166" s="66" t="s">
        <v>20</v>
      </c>
      <c r="E166" s="66">
        <v>0.3</v>
      </c>
      <c r="F166" s="390"/>
      <c r="G166" s="390">
        <f>E166*F166</f>
        <v>0</v>
      </c>
      <c r="H166" s="391"/>
      <c r="I166" s="437">
        <v>1.8</v>
      </c>
      <c r="J166" s="437">
        <f>E166*I166</f>
        <v>0.54</v>
      </c>
      <c r="K166" s="99"/>
    </row>
    <row r="167" spans="1:10" ht="25.5" customHeight="1">
      <c r="A167" s="47"/>
      <c r="B167" s="47" t="s">
        <v>57</v>
      </c>
      <c r="C167" s="173" t="s">
        <v>170</v>
      </c>
      <c r="D167" s="40" t="s">
        <v>20</v>
      </c>
      <c r="E167" s="50">
        <v>0.1</v>
      </c>
      <c r="F167" s="390"/>
      <c r="G167" s="390">
        <f>E167*F167</f>
        <v>0</v>
      </c>
      <c r="H167" s="391"/>
      <c r="I167" s="434"/>
      <c r="J167" s="434"/>
    </row>
    <row r="168" spans="1:10" ht="24">
      <c r="A168" s="72"/>
      <c r="B168" s="66" t="s">
        <v>51</v>
      </c>
      <c r="C168" s="173" t="s">
        <v>172</v>
      </c>
      <c r="D168" s="39" t="s">
        <v>20</v>
      </c>
      <c r="E168" s="66">
        <v>2.2</v>
      </c>
      <c r="F168" s="402"/>
      <c r="G168" s="390"/>
      <c r="H168" s="391">
        <f>E168*F168</f>
        <v>0</v>
      </c>
      <c r="I168" s="437"/>
      <c r="J168" s="437"/>
    </row>
    <row r="169" spans="1:10" ht="12.75" customHeight="1">
      <c r="A169" s="72"/>
      <c r="B169" s="66" t="s">
        <v>66</v>
      </c>
      <c r="C169" s="173" t="s">
        <v>260</v>
      </c>
      <c r="D169" s="39" t="s">
        <v>17</v>
      </c>
      <c r="E169" s="66">
        <v>1</v>
      </c>
      <c r="F169" s="402"/>
      <c r="G169" s="390"/>
      <c r="H169" s="391">
        <f>E169*F169</f>
        <v>0</v>
      </c>
      <c r="I169" s="437"/>
      <c r="J169" s="437"/>
    </row>
    <row r="170" spans="1:10" ht="38.25" customHeight="1">
      <c r="A170" s="9"/>
      <c r="B170" s="178" t="s">
        <v>31</v>
      </c>
      <c r="C170" s="173" t="s">
        <v>197</v>
      </c>
      <c r="D170" s="336" t="s">
        <v>14</v>
      </c>
      <c r="E170" s="337">
        <v>1</v>
      </c>
      <c r="F170" s="419"/>
      <c r="G170" s="390"/>
      <c r="H170" s="391">
        <f>E170*F170</f>
        <v>0</v>
      </c>
      <c r="I170" s="437"/>
      <c r="J170" s="437"/>
    </row>
    <row r="171" spans="1:10" ht="15">
      <c r="A171" s="77" t="s">
        <v>228</v>
      </c>
      <c r="B171" s="103"/>
      <c r="C171" s="100"/>
      <c r="D171" s="104"/>
      <c r="E171" s="105"/>
      <c r="F171" s="420"/>
      <c r="G171" s="394">
        <f>SUM(G142:G170)</f>
        <v>0</v>
      </c>
      <c r="H171" s="394">
        <f>SUM(H142:H170)</f>
        <v>0</v>
      </c>
      <c r="I171" s="444"/>
      <c r="J171" s="444"/>
    </row>
    <row r="172" spans="1:10" s="23" customFormat="1" ht="15">
      <c r="A172" s="306" t="s">
        <v>186</v>
      </c>
      <c r="B172" s="18"/>
      <c r="C172" s="36"/>
      <c r="D172" s="17"/>
      <c r="E172" s="78"/>
      <c r="F172" s="407"/>
      <c r="G172" s="408">
        <f>SUM(G134,H139,G171,H171)</f>
        <v>0</v>
      </c>
      <c r="H172" s="408"/>
      <c r="I172" s="439"/>
      <c r="J172" s="439"/>
    </row>
    <row r="173" spans="1:10" s="23" customFormat="1" ht="15.75" thickBot="1">
      <c r="A173" s="18"/>
      <c r="B173" s="18"/>
      <c r="C173" s="34"/>
      <c r="D173" s="303"/>
      <c r="E173" s="303"/>
      <c r="F173" s="407"/>
      <c r="G173" s="410"/>
      <c r="H173" s="411"/>
      <c r="I173" s="409"/>
      <c r="J173" s="409"/>
    </row>
    <row r="174" spans="1:11" ht="15" customHeight="1" thickBot="1">
      <c r="A174" s="340" t="s">
        <v>34</v>
      </c>
      <c r="B174" s="341"/>
      <c r="C174" s="341"/>
      <c r="D174" s="341"/>
      <c r="E174" s="341"/>
      <c r="F174" s="341"/>
      <c r="G174" s="341"/>
      <c r="H174" s="341"/>
      <c r="I174" s="341"/>
      <c r="J174" s="342"/>
      <c r="K174" s="13"/>
    </row>
    <row r="175" spans="1:11" ht="15">
      <c r="A175" s="1" t="s">
        <v>65</v>
      </c>
      <c r="B175" s="5"/>
      <c r="C175" s="32"/>
      <c r="D175" s="6"/>
      <c r="E175" s="6"/>
      <c r="F175" s="6"/>
      <c r="G175" s="6"/>
      <c r="H175" s="6"/>
      <c r="I175" s="14"/>
      <c r="J175" s="14"/>
      <c r="K175" s="13"/>
    </row>
    <row r="176" spans="1:10" ht="12.75" customHeight="1">
      <c r="A176" s="76"/>
      <c r="B176" s="76"/>
      <c r="C176" s="330" t="s">
        <v>249</v>
      </c>
      <c r="D176" s="40" t="s">
        <v>17</v>
      </c>
      <c r="E176" s="40">
        <v>3</v>
      </c>
      <c r="F176" s="390"/>
      <c r="G176" s="390">
        <f>E176*F176</f>
        <v>0</v>
      </c>
      <c r="H176" s="391"/>
      <c r="I176" s="434"/>
      <c r="J176" s="434"/>
    </row>
    <row r="177" spans="1:11" ht="15">
      <c r="A177" s="75" t="s">
        <v>229</v>
      </c>
      <c r="B177" s="11"/>
      <c r="C177" s="12"/>
      <c r="D177" s="11"/>
      <c r="E177" s="11"/>
      <c r="F177" s="393"/>
      <c r="G177" s="394">
        <f>SUM(G176)</f>
        <v>0</v>
      </c>
      <c r="H177" s="395"/>
      <c r="I177" s="435"/>
      <c r="J177" s="435"/>
      <c r="K177" s="13"/>
    </row>
    <row r="178" spans="1:11" ht="15">
      <c r="A178" s="10"/>
      <c r="B178" s="11"/>
      <c r="C178" s="12"/>
      <c r="D178" s="11"/>
      <c r="E178" s="11"/>
      <c r="F178" s="393"/>
      <c r="G178" s="393"/>
      <c r="H178" s="395"/>
      <c r="I178" s="435"/>
      <c r="J178" s="435"/>
      <c r="K178" s="13"/>
    </row>
    <row r="179" spans="1:11" ht="15">
      <c r="A179" s="331" t="s">
        <v>64</v>
      </c>
      <c r="B179" s="332"/>
      <c r="C179" s="15"/>
      <c r="D179" s="15"/>
      <c r="E179" s="15"/>
      <c r="F179" s="412"/>
      <c r="G179" s="412"/>
      <c r="H179" s="413"/>
      <c r="I179" s="435"/>
      <c r="J179" s="435"/>
      <c r="K179" s="13"/>
    </row>
    <row r="180" spans="1:10" ht="60" customHeight="1">
      <c r="A180" s="80"/>
      <c r="B180" s="66" t="s">
        <v>46</v>
      </c>
      <c r="C180" s="173" t="s">
        <v>122</v>
      </c>
      <c r="D180" s="39" t="s">
        <v>17</v>
      </c>
      <c r="E180" s="66">
        <v>1</v>
      </c>
      <c r="F180" s="402"/>
      <c r="G180" s="402"/>
      <c r="H180" s="402">
        <f>E180*F180</f>
        <v>0</v>
      </c>
      <c r="I180" s="437"/>
      <c r="J180" s="436"/>
    </row>
    <row r="181" spans="1:11" ht="60">
      <c r="A181" s="72"/>
      <c r="B181" s="66" t="s">
        <v>47</v>
      </c>
      <c r="C181" s="173" t="s">
        <v>94</v>
      </c>
      <c r="D181" s="39" t="s">
        <v>17</v>
      </c>
      <c r="E181" s="66">
        <v>1</v>
      </c>
      <c r="F181" s="402"/>
      <c r="G181" s="402"/>
      <c r="H181" s="402">
        <f>E181*F181</f>
        <v>0</v>
      </c>
      <c r="I181" s="437"/>
      <c r="J181" s="436"/>
      <c r="K181" s="99"/>
    </row>
    <row r="182" spans="1:11" ht="12.75" customHeight="1">
      <c r="A182" s="309"/>
      <c r="B182" s="106" t="s">
        <v>66</v>
      </c>
      <c r="C182" s="173" t="s">
        <v>78</v>
      </c>
      <c r="D182" s="107" t="s">
        <v>17</v>
      </c>
      <c r="E182" s="106">
        <v>3</v>
      </c>
      <c r="F182" s="421"/>
      <c r="G182" s="421"/>
      <c r="H182" s="402">
        <f>E182*F182</f>
        <v>0</v>
      </c>
      <c r="I182" s="445"/>
      <c r="J182" s="445"/>
      <c r="K182" s="99"/>
    </row>
    <row r="183" spans="1:10" s="13" customFormat="1" ht="15" customHeight="1">
      <c r="A183" s="73" t="s">
        <v>230</v>
      </c>
      <c r="B183" s="73"/>
      <c r="C183" s="17"/>
      <c r="D183" s="304"/>
      <c r="E183" s="304"/>
      <c r="F183" s="396"/>
      <c r="G183" s="396"/>
      <c r="H183" s="398">
        <f>SUM(H180:H182)</f>
        <v>0</v>
      </c>
      <c r="I183" s="435"/>
      <c r="J183" s="435"/>
    </row>
    <row r="184" spans="1:10" s="13" customFormat="1" ht="15">
      <c r="A184" s="18"/>
      <c r="B184" s="18"/>
      <c r="C184" s="33"/>
      <c r="D184" s="20"/>
      <c r="E184" s="20"/>
      <c r="F184" s="399"/>
      <c r="G184" s="399"/>
      <c r="H184" s="396"/>
      <c r="I184" s="435"/>
      <c r="J184" s="435"/>
    </row>
    <row r="185" spans="1:10" ht="15">
      <c r="A185" s="74" t="s">
        <v>63</v>
      </c>
      <c r="B185" s="304"/>
      <c r="C185" s="33"/>
      <c r="D185" s="19"/>
      <c r="E185" s="19"/>
      <c r="F185" s="400"/>
      <c r="G185" s="400"/>
      <c r="H185" s="396"/>
      <c r="I185" s="435"/>
      <c r="J185" s="435"/>
    </row>
    <row r="186" spans="1:10" ht="36">
      <c r="A186" s="47"/>
      <c r="B186" s="48" t="s">
        <v>69</v>
      </c>
      <c r="C186" s="173" t="s">
        <v>124</v>
      </c>
      <c r="D186" s="39" t="s">
        <v>17</v>
      </c>
      <c r="E186" s="49">
        <v>3</v>
      </c>
      <c r="F186" s="390"/>
      <c r="G186" s="401"/>
      <c r="H186" s="391">
        <f>E186*F186</f>
        <v>0</v>
      </c>
      <c r="I186" s="434"/>
      <c r="J186" s="434"/>
    </row>
    <row r="187" spans="1:10" ht="12.75" customHeight="1">
      <c r="A187" s="47"/>
      <c r="B187" s="48" t="s">
        <v>31</v>
      </c>
      <c r="C187" s="173" t="s">
        <v>27</v>
      </c>
      <c r="D187" s="40" t="s">
        <v>15</v>
      </c>
      <c r="E187" s="40">
        <v>12</v>
      </c>
      <c r="F187" s="390"/>
      <c r="G187" s="401"/>
      <c r="H187" s="391">
        <f>E187*F187</f>
        <v>0</v>
      </c>
      <c r="I187" s="437"/>
      <c r="J187" s="437"/>
    </row>
    <row r="188" spans="1:10" ht="24">
      <c r="A188" s="47"/>
      <c r="B188" s="48" t="s">
        <v>31</v>
      </c>
      <c r="C188" s="173" t="s">
        <v>102</v>
      </c>
      <c r="D188" s="40" t="s">
        <v>17</v>
      </c>
      <c r="E188" s="40">
        <v>3</v>
      </c>
      <c r="F188" s="390"/>
      <c r="G188" s="390"/>
      <c r="H188" s="391">
        <f>E188*F188</f>
        <v>0</v>
      </c>
      <c r="I188" s="437"/>
      <c r="J188" s="437"/>
    </row>
    <row r="189" spans="1:10" ht="12.75" customHeight="1">
      <c r="A189" s="47"/>
      <c r="B189" s="48" t="s">
        <v>18</v>
      </c>
      <c r="C189" s="173" t="s">
        <v>103</v>
      </c>
      <c r="D189" s="38" t="s">
        <v>20</v>
      </c>
      <c r="E189" s="40">
        <v>0.75</v>
      </c>
      <c r="F189" s="390"/>
      <c r="G189" s="390">
        <f>E189*F189</f>
        <v>0</v>
      </c>
      <c r="H189" s="391"/>
      <c r="I189" s="434">
        <v>1.7</v>
      </c>
      <c r="J189" s="434">
        <f>E189*I189</f>
        <v>1.275</v>
      </c>
    </row>
    <row r="190" spans="1:10" ht="12.75" customHeight="1">
      <c r="A190" s="47"/>
      <c r="B190" s="40" t="s">
        <v>31</v>
      </c>
      <c r="C190" s="173" t="s">
        <v>77</v>
      </c>
      <c r="D190" s="40" t="s">
        <v>17</v>
      </c>
      <c r="E190" s="40">
        <v>3</v>
      </c>
      <c r="F190" s="390"/>
      <c r="G190" s="390"/>
      <c r="H190" s="391">
        <f>E190*F190</f>
        <v>0</v>
      </c>
      <c r="I190" s="437"/>
      <c r="J190" s="437"/>
    </row>
    <row r="191" spans="1:10" ht="24">
      <c r="A191" s="47"/>
      <c r="B191" s="48" t="s">
        <v>31</v>
      </c>
      <c r="C191" s="175" t="s">
        <v>52</v>
      </c>
      <c r="D191" s="41" t="s">
        <v>15</v>
      </c>
      <c r="E191" s="41">
        <v>5.1</v>
      </c>
      <c r="F191" s="390"/>
      <c r="G191" s="403"/>
      <c r="H191" s="391">
        <f>E191*F191</f>
        <v>0</v>
      </c>
      <c r="I191" s="434"/>
      <c r="J191" s="434"/>
    </row>
    <row r="192" spans="1:10" ht="24">
      <c r="A192" s="47"/>
      <c r="B192" s="48" t="s">
        <v>18</v>
      </c>
      <c r="C192" s="175" t="s">
        <v>198</v>
      </c>
      <c r="D192" s="41" t="s">
        <v>15</v>
      </c>
      <c r="E192" s="41">
        <v>5.9</v>
      </c>
      <c r="F192" s="390"/>
      <c r="G192" s="403">
        <f>E192*F192</f>
        <v>0</v>
      </c>
      <c r="H192" s="391"/>
      <c r="I192" s="434"/>
      <c r="J192" s="434"/>
    </row>
    <row r="193" spans="1:10" ht="24" customHeight="1">
      <c r="A193" s="47"/>
      <c r="B193" s="47" t="s">
        <v>48</v>
      </c>
      <c r="C193" s="176" t="s">
        <v>199</v>
      </c>
      <c r="D193" s="40" t="s">
        <v>16</v>
      </c>
      <c r="E193" s="40">
        <v>4.5</v>
      </c>
      <c r="F193" s="390"/>
      <c r="G193" s="390"/>
      <c r="H193" s="391">
        <f>E193*F193</f>
        <v>0</v>
      </c>
      <c r="I193" s="437"/>
      <c r="J193" s="437"/>
    </row>
    <row r="194" spans="1:10" ht="24">
      <c r="A194" s="47"/>
      <c r="B194" s="47" t="s">
        <v>18</v>
      </c>
      <c r="C194" s="173" t="s">
        <v>202</v>
      </c>
      <c r="D194" s="40" t="s">
        <v>16</v>
      </c>
      <c r="E194" s="40">
        <v>5.85</v>
      </c>
      <c r="F194" s="390"/>
      <c r="G194" s="390">
        <f>E194*F194</f>
        <v>0</v>
      </c>
      <c r="H194" s="391"/>
      <c r="I194" s="437"/>
      <c r="J194" s="437"/>
    </row>
    <row r="195" spans="1:10" ht="36">
      <c r="A195" s="47"/>
      <c r="B195" s="47" t="s">
        <v>19</v>
      </c>
      <c r="C195" s="173" t="s">
        <v>106</v>
      </c>
      <c r="D195" s="39" t="s">
        <v>17</v>
      </c>
      <c r="E195" s="49">
        <v>3</v>
      </c>
      <c r="F195" s="401"/>
      <c r="G195" s="401"/>
      <c r="H195" s="391">
        <f>E195*F195</f>
        <v>0</v>
      </c>
      <c r="I195" s="434"/>
      <c r="J195" s="434"/>
    </row>
    <row r="196" spans="1:10" ht="12.75" customHeight="1">
      <c r="A196" s="47"/>
      <c r="B196" s="59" t="s">
        <v>31</v>
      </c>
      <c r="C196" s="173" t="s">
        <v>25</v>
      </c>
      <c r="D196" s="40" t="s">
        <v>17</v>
      </c>
      <c r="E196" s="40">
        <v>6</v>
      </c>
      <c r="F196" s="390"/>
      <c r="G196" s="390"/>
      <c r="H196" s="391">
        <f>E196*F196</f>
        <v>0</v>
      </c>
      <c r="I196" s="434"/>
      <c r="J196" s="434"/>
    </row>
    <row r="197" spans="1:10" ht="24">
      <c r="A197" s="47"/>
      <c r="B197" s="47" t="s">
        <v>18</v>
      </c>
      <c r="C197" s="173" t="s">
        <v>107</v>
      </c>
      <c r="D197" s="40" t="s">
        <v>16</v>
      </c>
      <c r="E197" s="40">
        <v>6</v>
      </c>
      <c r="F197" s="390"/>
      <c r="G197" s="390">
        <f>E197*F197</f>
        <v>0</v>
      </c>
      <c r="H197" s="391"/>
      <c r="I197" s="434"/>
      <c r="J197" s="434"/>
    </row>
    <row r="198" spans="1:10" ht="24">
      <c r="A198" s="47"/>
      <c r="B198" s="47" t="s">
        <v>18</v>
      </c>
      <c r="C198" s="173" t="s">
        <v>104</v>
      </c>
      <c r="D198" s="40" t="s">
        <v>20</v>
      </c>
      <c r="E198" s="39">
        <v>2.6</v>
      </c>
      <c r="F198" s="390"/>
      <c r="G198" s="390">
        <f>E198*F198</f>
        <v>0</v>
      </c>
      <c r="H198" s="391"/>
      <c r="I198" s="437">
        <v>1.2</v>
      </c>
      <c r="J198" s="437">
        <f>E198*I198</f>
        <v>3.12</v>
      </c>
    </row>
    <row r="199" spans="1:10" ht="24">
      <c r="A199" s="47"/>
      <c r="B199" s="47" t="s">
        <v>49</v>
      </c>
      <c r="C199" s="173" t="s">
        <v>21</v>
      </c>
      <c r="D199" s="40" t="s">
        <v>22</v>
      </c>
      <c r="E199" s="39">
        <v>0.00018</v>
      </c>
      <c r="F199" s="390"/>
      <c r="G199" s="390"/>
      <c r="H199" s="391">
        <f>E199*F199</f>
        <v>0</v>
      </c>
      <c r="I199" s="434"/>
      <c r="J199" s="434"/>
    </row>
    <row r="200" spans="1:10" ht="24">
      <c r="A200" s="47"/>
      <c r="B200" s="47" t="s">
        <v>18</v>
      </c>
      <c r="C200" s="173" t="s">
        <v>248</v>
      </c>
      <c r="D200" s="40" t="s">
        <v>17</v>
      </c>
      <c r="E200" s="39">
        <v>18.5</v>
      </c>
      <c r="F200" s="390"/>
      <c r="G200" s="390">
        <f>E200*F200</f>
        <v>0</v>
      </c>
      <c r="H200" s="391"/>
      <c r="I200" s="434"/>
      <c r="J200" s="434"/>
    </row>
    <row r="201" spans="1:10" ht="24">
      <c r="A201" s="47"/>
      <c r="B201" s="47" t="s">
        <v>23</v>
      </c>
      <c r="C201" s="173" t="s">
        <v>109</v>
      </c>
      <c r="D201" s="40" t="s">
        <v>17</v>
      </c>
      <c r="E201" s="40">
        <v>3</v>
      </c>
      <c r="F201" s="404"/>
      <c r="G201" s="404"/>
      <c r="H201" s="391">
        <f>E201*F201</f>
        <v>0</v>
      </c>
      <c r="I201" s="434"/>
      <c r="J201" s="434"/>
    </row>
    <row r="202" spans="1:10" ht="12.75" customHeight="1">
      <c r="A202" s="47"/>
      <c r="B202" s="47" t="s">
        <v>31</v>
      </c>
      <c r="C202" s="173" t="s">
        <v>171</v>
      </c>
      <c r="D202" s="40" t="s">
        <v>17</v>
      </c>
      <c r="E202" s="40">
        <v>3</v>
      </c>
      <c r="F202" s="404"/>
      <c r="G202" s="404"/>
      <c r="H202" s="391">
        <f>E202*F202</f>
        <v>0</v>
      </c>
      <c r="I202" s="434"/>
      <c r="J202" s="434"/>
    </row>
    <row r="203" spans="1:10" ht="46.5" customHeight="1">
      <c r="A203" s="47"/>
      <c r="B203" s="47" t="s">
        <v>18</v>
      </c>
      <c r="C203" s="173" t="s">
        <v>105</v>
      </c>
      <c r="D203" s="40" t="s">
        <v>17</v>
      </c>
      <c r="E203" s="40">
        <v>3</v>
      </c>
      <c r="F203" s="390"/>
      <c r="G203" s="390">
        <f>E203*F203</f>
        <v>0</v>
      </c>
      <c r="H203" s="391"/>
      <c r="I203" s="434"/>
      <c r="J203" s="434"/>
    </row>
    <row r="204" spans="1:10" ht="12.75" customHeight="1">
      <c r="A204" s="47"/>
      <c r="B204" s="47" t="s">
        <v>53</v>
      </c>
      <c r="C204" s="173" t="s">
        <v>24</v>
      </c>
      <c r="D204" s="40" t="s">
        <v>50</v>
      </c>
      <c r="E204" s="40">
        <v>1.5</v>
      </c>
      <c r="F204" s="390"/>
      <c r="G204" s="390"/>
      <c r="H204" s="391">
        <f>E204*F204</f>
        <v>0</v>
      </c>
      <c r="I204" s="437"/>
      <c r="J204" s="437"/>
    </row>
    <row r="205" spans="1:10" ht="24">
      <c r="A205" s="47"/>
      <c r="B205" s="47" t="s">
        <v>18</v>
      </c>
      <c r="C205" s="173" t="s">
        <v>110</v>
      </c>
      <c r="D205" s="40" t="s">
        <v>17</v>
      </c>
      <c r="E205" s="40">
        <v>3</v>
      </c>
      <c r="F205" s="390"/>
      <c r="G205" s="390">
        <f>E205*F205</f>
        <v>0</v>
      </c>
      <c r="H205" s="391"/>
      <c r="I205" s="434"/>
      <c r="J205" s="434"/>
    </row>
    <row r="206" spans="1:10" ht="12.75" customHeight="1">
      <c r="A206" s="47"/>
      <c r="B206" s="47" t="s">
        <v>54</v>
      </c>
      <c r="C206" s="173" t="s">
        <v>112</v>
      </c>
      <c r="D206" s="40" t="s">
        <v>17</v>
      </c>
      <c r="E206" s="40">
        <v>3</v>
      </c>
      <c r="F206" s="390"/>
      <c r="G206" s="390"/>
      <c r="H206" s="391">
        <f>E206*F206</f>
        <v>0</v>
      </c>
      <c r="I206" s="434"/>
      <c r="J206" s="434"/>
    </row>
    <row r="207" spans="1:10" ht="24">
      <c r="A207" s="9"/>
      <c r="B207" s="40" t="s">
        <v>31</v>
      </c>
      <c r="C207" s="173" t="s">
        <v>203</v>
      </c>
      <c r="D207" s="66" t="s">
        <v>15</v>
      </c>
      <c r="E207" s="66">
        <v>9</v>
      </c>
      <c r="F207" s="390"/>
      <c r="G207" s="390"/>
      <c r="H207" s="391">
        <f>E207*F207</f>
        <v>0</v>
      </c>
      <c r="I207" s="437"/>
      <c r="J207" s="437"/>
    </row>
    <row r="208" spans="1:10" ht="24">
      <c r="A208" s="9"/>
      <c r="B208" s="40" t="s">
        <v>18</v>
      </c>
      <c r="C208" s="173" t="s">
        <v>219</v>
      </c>
      <c r="D208" s="66" t="s">
        <v>15</v>
      </c>
      <c r="E208" s="66">
        <v>10.35</v>
      </c>
      <c r="F208" s="390"/>
      <c r="G208" s="390">
        <f>E208*F208</f>
        <v>0</v>
      </c>
      <c r="H208" s="391"/>
      <c r="I208" s="437"/>
      <c r="J208" s="437"/>
    </row>
    <row r="209" spans="1:10" ht="24">
      <c r="A209" s="177"/>
      <c r="B209" s="178" t="s">
        <v>75</v>
      </c>
      <c r="C209" s="194" t="s">
        <v>117</v>
      </c>
      <c r="D209" s="178" t="s">
        <v>15</v>
      </c>
      <c r="E209" s="178">
        <v>9</v>
      </c>
      <c r="F209" s="415"/>
      <c r="G209" s="416"/>
      <c r="H209" s="416">
        <f>E209*F209</f>
        <v>0</v>
      </c>
      <c r="I209" s="441"/>
      <c r="J209" s="442"/>
    </row>
    <row r="210" spans="1:10" ht="12.75" customHeight="1">
      <c r="A210" s="47"/>
      <c r="B210" s="47" t="s">
        <v>18</v>
      </c>
      <c r="C210" s="173" t="s">
        <v>103</v>
      </c>
      <c r="D210" s="66" t="s">
        <v>20</v>
      </c>
      <c r="E210" s="66">
        <v>0.9</v>
      </c>
      <c r="F210" s="390"/>
      <c r="G210" s="390">
        <f>E210*F210</f>
        <v>0</v>
      </c>
      <c r="H210" s="391"/>
      <c r="I210" s="437">
        <v>1.8</v>
      </c>
      <c r="J210" s="437">
        <f>E210*I210</f>
        <v>1.62</v>
      </c>
    </row>
    <row r="211" spans="1:10" ht="24.75" customHeight="1">
      <c r="A211" s="47"/>
      <c r="B211" s="47" t="s">
        <v>57</v>
      </c>
      <c r="C211" s="173" t="s">
        <v>170</v>
      </c>
      <c r="D211" s="40" t="s">
        <v>20</v>
      </c>
      <c r="E211" s="50">
        <v>0.3</v>
      </c>
      <c r="F211" s="390"/>
      <c r="G211" s="390">
        <f>E211*F211</f>
        <v>0</v>
      </c>
      <c r="H211" s="391"/>
      <c r="I211" s="434"/>
      <c r="J211" s="434"/>
    </row>
    <row r="212" spans="1:10" ht="24">
      <c r="A212" s="72"/>
      <c r="B212" s="66" t="s">
        <v>51</v>
      </c>
      <c r="C212" s="173" t="s">
        <v>172</v>
      </c>
      <c r="D212" s="39" t="s">
        <v>20</v>
      </c>
      <c r="E212" s="66">
        <v>3.6</v>
      </c>
      <c r="F212" s="402"/>
      <c r="G212" s="390"/>
      <c r="H212" s="391">
        <f>E212*F212</f>
        <v>0</v>
      </c>
      <c r="I212" s="437"/>
      <c r="J212" s="437"/>
    </row>
    <row r="213" spans="1:10" ht="12.75" customHeight="1">
      <c r="A213" s="72"/>
      <c r="B213" s="66" t="s">
        <v>66</v>
      </c>
      <c r="C213" s="173" t="s">
        <v>260</v>
      </c>
      <c r="D213" s="39" t="s">
        <v>17</v>
      </c>
      <c r="E213" s="66">
        <v>3</v>
      </c>
      <c r="F213" s="402"/>
      <c r="G213" s="390"/>
      <c r="H213" s="391">
        <f>E213*F213</f>
        <v>0</v>
      </c>
      <c r="I213" s="437"/>
      <c r="J213" s="437"/>
    </row>
    <row r="214" spans="1:10" ht="15">
      <c r="A214" s="77" t="s">
        <v>228</v>
      </c>
      <c r="B214" s="310"/>
      <c r="C214" s="100"/>
      <c r="D214" s="101"/>
      <c r="E214" s="102"/>
      <c r="F214" s="405"/>
      <c r="G214" s="406">
        <f>SUM(G186:G213)</f>
        <v>0</v>
      </c>
      <c r="H214" s="406">
        <f>SUM(H186:H213)</f>
        <v>0</v>
      </c>
      <c r="I214" s="438"/>
      <c r="J214" s="438"/>
    </row>
    <row r="215" spans="1:10" s="23" customFormat="1" ht="15">
      <c r="A215" s="306" t="s">
        <v>187</v>
      </c>
      <c r="B215" s="18"/>
      <c r="C215" s="34"/>
      <c r="D215" s="303"/>
      <c r="E215" s="303"/>
      <c r="F215" s="407"/>
      <c r="G215" s="417">
        <f>SUM(G177,H183,G214,H214)</f>
        <v>0</v>
      </c>
      <c r="H215" s="418"/>
      <c r="I215" s="439"/>
      <c r="J215" s="439"/>
    </row>
    <row r="216" spans="1:10" s="23" customFormat="1" ht="15.75" thickBot="1">
      <c r="A216" s="18"/>
      <c r="B216" s="18"/>
      <c r="C216" s="34"/>
      <c r="D216" s="303"/>
      <c r="E216" s="303"/>
      <c r="F216" s="407"/>
      <c r="G216" s="410"/>
      <c r="H216" s="411"/>
      <c r="I216" s="409"/>
      <c r="J216" s="409"/>
    </row>
    <row r="217" spans="1:11" ht="15" customHeight="1" thickBot="1">
      <c r="A217" s="340" t="s">
        <v>35</v>
      </c>
      <c r="B217" s="341"/>
      <c r="C217" s="341"/>
      <c r="D217" s="341"/>
      <c r="E217" s="341"/>
      <c r="F217" s="341"/>
      <c r="G217" s="341"/>
      <c r="H217" s="341"/>
      <c r="I217" s="341"/>
      <c r="J217" s="342"/>
      <c r="K217" s="13"/>
    </row>
    <row r="218" spans="1:11" ht="15">
      <c r="A218" s="1" t="s">
        <v>65</v>
      </c>
      <c r="B218" s="5"/>
      <c r="C218" s="32"/>
      <c r="D218" s="6"/>
      <c r="E218" s="6"/>
      <c r="F218" s="410"/>
      <c r="G218" s="410"/>
      <c r="H218" s="410"/>
      <c r="I218" s="413"/>
      <c r="J218" s="413"/>
      <c r="K218" s="13"/>
    </row>
    <row r="219" spans="1:10" ht="24">
      <c r="A219" s="9"/>
      <c r="B219" s="76"/>
      <c r="C219" s="330" t="s">
        <v>250</v>
      </c>
      <c r="D219" s="40" t="s">
        <v>17</v>
      </c>
      <c r="E219" s="40">
        <v>3</v>
      </c>
      <c r="F219" s="390"/>
      <c r="G219" s="390">
        <f>E219*F219</f>
        <v>0</v>
      </c>
      <c r="H219" s="391"/>
      <c r="I219" s="434"/>
      <c r="J219" s="434"/>
    </row>
    <row r="220" spans="1:10" ht="24">
      <c r="A220" s="9"/>
      <c r="B220" s="76"/>
      <c r="C220" s="330" t="s">
        <v>251</v>
      </c>
      <c r="D220" s="40" t="s">
        <v>17</v>
      </c>
      <c r="E220" s="40">
        <v>2</v>
      </c>
      <c r="F220" s="390"/>
      <c r="G220" s="390">
        <f>E220*F220</f>
        <v>0</v>
      </c>
      <c r="H220" s="391"/>
      <c r="I220" s="434"/>
      <c r="J220" s="434"/>
    </row>
    <row r="221" spans="1:10" ht="24">
      <c r="A221" s="9"/>
      <c r="B221" s="76"/>
      <c r="C221" s="330" t="s">
        <v>252</v>
      </c>
      <c r="D221" s="40" t="s">
        <v>17</v>
      </c>
      <c r="E221" s="40">
        <v>1</v>
      </c>
      <c r="F221" s="390"/>
      <c r="G221" s="390">
        <f>E221*F221</f>
        <v>0</v>
      </c>
      <c r="H221" s="391"/>
      <c r="I221" s="434"/>
      <c r="J221" s="434"/>
    </row>
    <row r="222" spans="1:11" ht="15">
      <c r="A222" s="75" t="s">
        <v>229</v>
      </c>
      <c r="B222" s="11"/>
      <c r="C222" s="12"/>
      <c r="D222" s="11"/>
      <c r="E222" s="11"/>
      <c r="F222" s="393"/>
      <c r="G222" s="394">
        <f>SUM(G219:G221)</f>
        <v>0</v>
      </c>
      <c r="H222" s="395"/>
      <c r="I222" s="435"/>
      <c r="J222" s="435"/>
      <c r="K222" s="13"/>
    </row>
    <row r="223" spans="1:11" ht="15">
      <c r="A223" s="10"/>
      <c r="B223" s="11"/>
      <c r="C223" s="12"/>
      <c r="D223" s="11"/>
      <c r="E223" s="11"/>
      <c r="F223" s="393"/>
      <c r="G223" s="393"/>
      <c r="H223" s="395"/>
      <c r="I223" s="435"/>
      <c r="J223" s="435"/>
      <c r="K223" s="13"/>
    </row>
    <row r="224" spans="1:11" ht="15">
      <c r="A224" s="331" t="s">
        <v>64</v>
      </c>
      <c r="B224" s="332"/>
      <c r="C224" s="15"/>
      <c r="D224" s="15"/>
      <c r="E224" s="15"/>
      <c r="F224" s="412"/>
      <c r="G224" s="412"/>
      <c r="H224" s="413"/>
      <c r="I224" s="435"/>
      <c r="J224" s="435"/>
      <c r="K224" s="13"/>
    </row>
    <row r="225" spans="1:10" ht="60.75" customHeight="1">
      <c r="A225" s="80"/>
      <c r="B225" s="66" t="s">
        <v>131</v>
      </c>
      <c r="C225" s="173" t="s">
        <v>132</v>
      </c>
      <c r="D225" s="39" t="s">
        <v>17</v>
      </c>
      <c r="E225" s="66">
        <v>1</v>
      </c>
      <c r="F225" s="402"/>
      <c r="G225" s="402"/>
      <c r="H225" s="402">
        <f>E225*F225</f>
        <v>0</v>
      </c>
      <c r="I225" s="437"/>
      <c r="J225" s="436"/>
    </row>
    <row r="226" spans="1:10" ht="60">
      <c r="A226" s="72"/>
      <c r="B226" s="66" t="s">
        <v>133</v>
      </c>
      <c r="C226" s="173" t="s">
        <v>134</v>
      </c>
      <c r="D226" s="39" t="s">
        <v>17</v>
      </c>
      <c r="E226" s="66">
        <v>1</v>
      </c>
      <c r="F226" s="402"/>
      <c r="G226" s="402"/>
      <c r="H226" s="402">
        <f>E226*F226</f>
        <v>0</v>
      </c>
      <c r="I226" s="437"/>
      <c r="J226" s="436"/>
    </row>
    <row r="227" spans="1:10" s="13" customFormat="1" ht="15" customHeight="1">
      <c r="A227" s="77" t="s">
        <v>230</v>
      </c>
      <c r="B227" s="77"/>
      <c r="C227" s="17"/>
      <c r="D227" s="304"/>
      <c r="E227" s="304"/>
      <c r="F227" s="396"/>
      <c r="G227" s="396"/>
      <c r="H227" s="398">
        <f>SUM(H225:H226)</f>
        <v>0</v>
      </c>
      <c r="I227" s="435"/>
      <c r="J227" s="435"/>
    </row>
    <row r="228" spans="1:10" s="13" customFormat="1" ht="15">
      <c r="A228" s="18"/>
      <c r="B228" s="18"/>
      <c r="C228" s="33"/>
      <c r="D228" s="20"/>
      <c r="E228" s="20"/>
      <c r="F228" s="399"/>
      <c r="G228" s="399"/>
      <c r="H228" s="396"/>
      <c r="I228" s="435"/>
      <c r="J228" s="435"/>
    </row>
    <row r="229" spans="1:10" ht="15">
      <c r="A229" s="74" t="s">
        <v>63</v>
      </c>
      <c r="B229" s="304"/>
      <c r="C229" s="33"/>
      <c r="D229" s="19"/>
      <c r="E229" s="19"/>
      <c r="F229" s="400"/>
      <c r="G229" s="400"/>
      <c r="H229" s="396"/>
      <c r="I229" s="435"/>
      <c r="J229" s="435"/>
    </row>
    <row r="230" spans="1:10" ht="36">
      <c r="A230" s="47"/>
      <c r="B230" s="48" t="s">
        <v>125</v>
      </c>
      <c r="C230" s="173" t="s">
        <v>126</v>
      </c>
      <c r="D230" s="39" t="s">
        <v>17</v>
      </c>
      <c r="E230" s="49">
        <v>1</v>
      </c>
      <c r="F230" s="390"/>
      <c r="G230" s="401"/>
      <c r="H230" s="391">
        <f>E230*F230</f>
        <v>0</v>
      </c>
      <c r="I230" s="437"/>
      <c r="J230" s="437"/>
    </row>
    <row r="231" spans="1:10" ht="36">
      <c r="A231" s="47"/>
      <c r="B231" s="48" t="s">
        <v>135</v>
      </c>
      <c r="C231" s="173" t="s">
        <v>136</v>
      </c>
      <c r="D231" s="39" t="s">
        <v>17</v>
      </c>
      <c r="E231" s="49">
        <v>5</v>
      </c>
      <c r="F231" s="390"/>
      <c r="G231" s="401"/>
      <c r="H231" s="391">
        <f>E231*F231</f>
        <v>0</v>
      </c>
      <c r="I231" s="437"/>
      <c r="J231" s="437"/>
    </row>
    <row r="232" spans="1:10" ht="12.75" customHeight="1">
      <c r="A232" s="47"/>
      <c r="B232" s="48" t="s">
        <v>31</v>
      </c>
      <c r="C232" s="173" t="s">
        <v>27</v>
      </c>
      <c r="D232" s="40" t="s">
        <v>15</v>
      </c>
      <c r="E232" s="40">
        <v>24</v>
      </c>
      <c r="F232" s="390"/>
      <c r="G232" s="401"/>
      <c r="H232" s="391">
        <f>E232*F232</f>
        <v>0</v>
      </c>
      <c r="I232" s="437"/>
      <c r="J232" s="437"/>
    </row>
    <row r="233" spans="1:10" ht="24">
      <c r="A233" s="47"/>
      <c r="B233" s="48" t="s">
        <v>31</v>
      </c>
      <c r="C233" s="173" t="s">
        <v>102</v>
      </c>
      <c r="D233" s="40" t="s">
        <v>17</v>
      </c>
      <c r="E233" s="40">
        <v>6</v>
      </c>
      <c r="F233" s="390"/>
      <c r="G233" s="390"/>
      <c r="H233" s="391">
        <f>E233*F233</f>
        <v>0</v>
      </c>
      <c r="I233" s="437"/>
      <c r="J233" s="437"/>
    </row>
    <row r="234" spans="1:10" ht="12.75" customHeight="1">
      <c r="A234" s="47"/>
      <c r="B234" s="48" t="s">
        <v>18</v>
      </c>
      <c r="C234" s="173" t="s">
        <v>103</v>
      </c>
      <c r="D234" s="66" t="s">
        <v>20</v>
      </c>
      <c r="E234" s="40">
        <v>1.5</v>
      </c>
      <c r="F234" s="390"/>
      <c r="G234" s="390">
        <f>E234*F234</f>
        <v>0</v>
      </c>
      <c r="H234" s="391"/>
      <c r="I234" s="437">
        <v>1.7</v>
      </c>
      <c r="J234" s="437">
        <f>E234*I234</f>
        <v>2.55</v>
      </c>
    </row>
    <row r="235" spans="1:10" ht="24">
      <c r="A235" s="47"/>
      <c r="B235" s="48" t="s">
        <v>31</v>
      </c>
      <c r="C235" s="173" t="s">
        <v>52</v>
      </c>
      <c r="D235" s="40" t="s">
        <v>15</v>
      </c>
      <c r="E235" s="40">
        <v>10.2</v>
      </c>
      <c r="F235" s="390"/>
      <c r="G235" s="390"/>
      <c r="H235" s="391">
        <f>E235*F235</f>
        <v>0</v>
      </c>
      <c r="I235" s="437"/>
      <c r="J235" s="437"/>
    </row>
    <row r="236" spans="1:10" ht="24">
      <c r="A236" s="47"/>
      <c r="B236" s="48" t="s">
        <v>18</v>
      </c>
      <c r="C236" s="173" t="s">
        <v>205</v>
      </c>
      <c r="D236" s="40" t="s">
        <v>15</v>
      </c>
      <c r="E236" s="40">
        <v>11.7</v>
      </c>
      <c r="F236" s="390"/>
      <c r="G236" s="390">
        <f>E236*F236</f>
        <v>0</v>
      </c>
      <c r="H236" s="391"/>
      <c r="I236" s="437"/>
      <c r="J236" s="437"/>
    </row>
    <row r="237" spans="1:10" ht="24">
      <c r="A237" s="47"/>
      <c r="B237" s="47" t="s">
        <v>48</v>
      </c>
      <c r="C237" s="176" t="s">
        <v>206</v>
      </c>
      <c r="D237" s="40" t="s">
        <v>16</v>
      </c>
      <c r="E237" s="40">
        <v>9</v>
      </c>
      <c r="F237" s="390"/>
      <c r="G237" s="390"/>
      <c r="H237" s="391">
        <f>E237*F237</f>
        <v>0</v>
      </c>
      <c r="I237" s="437"/>
      <c r="J237" s="437"/>
    </row>
    <row r="238" spans="1:10" ht="24">
      <c r="A238" s="47"/>
      <c r="B238" s="47" t="s">
        <v>18</v>
      </c>
      <c r="C238" s="173" t="s">
        <v>200</v>
      </c>
      <c r="D238" s="40" t="s">
        <v>16</v>
      </c>
      <c r="E238" s="40">
        <v>11.7</v>
      </c>
      <c r="F238" s="390"/>
      <c r="G238" s="390">
        <f>E238*F238</f>
        <v>0</v>
      </c>
      <c r="H238" s="391"/>
      <c r="I238" s="437"/>
      <c r="J238" s="437"/>
    </row>
    <row r="239" spans="1:10" ht="36">
      <c r="A239" s="47"/>
      <c r="B239" s="47" t="s">
        <v>19</v>
      </c>
      <c r="C239" s="173" t="s">
        <v>106</v>
      </c>
      <c r="D239" s="39" t="s">
        <v>17</v>
      </c>
      <c r="E239" s="49">
        <v>6</v>
      </c>
      <c r="F239" s="401"/>
      <c r="G239" s="401"/>
      <c r="H239" s="391">
        <f>E239*F239</f>
        <v>0</v>
      </c>
      <c r="I239" s="437"/>
      <c r="J239" s="437"/>
    </row>
    <row r="240" spans="1:10" ht="12.75" customHeight="1">
      <c r="A240" s="47"/>
      <c r="B240" s="59" t="s">
        <v>31</v>
      </c>
      <c r="C240" s="173" t="s">
        <v>25</v>
      </c>
      <c r="D240" s="40" t="s">
        <v>17</v>
      </c>
      <c r="E240" s="40">
        <v>12</v>
      </c>
      <c r="F240" s="390"/>
      <c r="G240" s="390"/>
      <c r="H240" s="391">
        <f>E240*F240</f>
        <v>0</v>
      </c>
      <c r="I240" s="437"/>
      <c r="J240" s="437"/>
    </row>
    <row r="241" spans="1:10" ht="24">
      <c r="A241" s="47"/>
      <c r="B241" s="47" t="s">
        <v>18</v>
      </c>
      <c r="C241" s="173" t="s">
        <v>107</v>
      </c>
      <c r="D241" s="40" t="s">
        <v>16</v>
      </c>
      <c r="E241" s="40">
        <v>12</v>
      </c>
      <c r="F241" s="390"/>
      <c r="G241" s="390">
        <f>E241*F241</f>
        <v>0</v>
      </c>
      <c r="H241" s="391"/>
      <c r="I241" s="437"/>
      <c r="J241" s="437"/>
    </row>
    <row r="242" spans="1:10" ht="24">
      <c r="A242" s="47"/>
      <c r="B242" s="47" t="s">
        <v>18</v>
      </c>
      <c r="C242" s="173" t="s">
        <v>104</v>
      </c>
      <c r="D242" s="40" t="s">
        <v>20</v>
      </c>
      <c r="E242" s="39">
        <v>1.75</v>
      </c>
      <c r="F242" s="390"/>
      <c r="G242" s="390">
        <f>E242*F242</f>
        <v>0</v>
      </c>
      <c r="H242" s="391"/>
      <c r="I242" s="437">
        <v>1.2</v>
      </c>
      <c r="J242" s="437">
        <f>E242*I242</f>
        <v>2.1</v>
      </c>
    </row>
    <row r="243" spans="1:10" ht="24">
      <c r="A243" s="47"/>
      <c r="B243" s="47" t="s">
        <v>49</v>
      </c>
      <c r="C243" s="173" t="s">
        <v>21</v>
      </c>
      <c r="D243" s="40" t="s">
        <v>22</v>
      </c>
      <c r="E243" s="39">
        <v>0.00037</v>
      </c>
      <c r="F243" s="390"/>
      <c r="G243" s="390"/>
      <c r="H243" s="391">
        <f>E243*F243</f>
        <v>0</v>
      </c>
      <c r="I243" s="437"/>
      <c r="J243" s="437"/>
    </row>
    <row r="244" spans="1:10" ht="24">
      <c r="A244" s="47"/>
      <c r="B244" s="47" t="s">
        <v>18</v>
      </c>
      <c r="C244" s="173" t="s">
        <v>245</v>
      </c>
      <c r="D244" s="40" t="s">
        <v>17</v>
      </c>
      <c r="E244" s="39">
        <v>37</v>
      </c>
      <c r="F244" s="390"/>
      <c r="G244" s="390">
        <f>E244*F244</f>
        <v>0</v>
      </c>
      <c r="H244" s="391"/>
      <c r="I244" s="437"/>
      <c r="J244" s="437"/>
    </row>
    <row r="245" spans="1:10" ht="24">
      <c r="A245" s="47"/>
      <c r="B245" s="47" t="s">
        <v>23</v>
      </c>
      <c r="C245" s="173" t="s">
        <v>109</v>
      </c>
      <c r="D245" s="40" t="s">
        <v>17</v>
      </c>
      <c r="E245" s="40">
        <v>6</v>
      </c>
      <c r="F245" s="404"/>
      <c r="G245" s="404"/>
      <c r="H245" s="391">
        <f>E245*F245</f>
        <v>0</v>
      </c>
      <c r="I245" s="437"/>
      <c r="J245" s="437"/>
    </row>
    <row r="246" spans="1:10" ht="12.75" customHeight="1">
      <c r="A246" s="47"/>
      <c r="B246" s="47" t="s">
        <v>31</v>
      </c>
      <c r="C246" s="173" t="s">
        <v>171</v>
      </c>
      <c r="D246" s="40" t="s">
        <v>17</v>
      </c>
      <c r="E246" s="40">
        <v>6</v>
      </c>
      <c r="F246" s="404"/>
      <c r="G246" s="404"/>
      <c r="H246" s="391">
        <f>E246*F246</f>
        <v>0</v>
      </c>
      <c r="I246" s="434"/>
      <c r="J246" s="434"/>
    </row>
    <row r="247" spans="1:10" ht="50.25" customHeight="1">
      <c r="A247" s="47"/>
      <c r="B247" s="47" t="s">
        <v>18</v>
      </c>
      <c r="C247" s="173" t="s">
        <v>105</v>
      </c>
      <c r="D247" s="40" t="s">
        <v>17</v>
      </c>
      <c r="E247" s="40">
        <v>6</v>
      </c>
      <c r="F247" s="390"/>
      <c r="G247" s="390">
        <f>E247*F247</f>
        <v>0</v>
      </c>
      <c r="H247" s="391"/>
      <c r="I247" s="437"/>
      <c r="J247" s="437"/>
    </row>
    <row r="248" spans="1:10" ht="12.75" customHeight="1">
      <c r="A248" s="47"/>
      <c r="B248" s="47" t="s">
        <v>53</v>
      </c>
      <c r="C248" s="173" t="s">
        <v>24</v>
      </c>
      <c r="D248" s="40" t="s">
        <v>50</v>
      </c>
      <c r="E248" s="40">
        <v>3</v>
      </c>
      <c r="F248" s="390"/>
      <c r="G248" s="390"/>
      <c r="H248" s="391">
        <f>E248*F248</f>
        <v>0</v>
      </c>
      <c r="I248" s="437"/>
      <c r="J248" s="437"/>
    </row>
    <row r="249" spans="1:10" ht="24">
      <c r="A249" s="47"/>
      <c r="B249" s="47" t="s">
        <v>18</v>
      </c>
      <c r="C249" s="173" t="s">
        <v>110</v>
      </c>
      <c r="D249" s="40" t="s">
        <v>17</v>
      </c>
      <c r="E249" s="40">
        <v>6</v>
      </c>
      <c r="F249" s="390"/>
      <c r="G249" s="390">
        <f>E249*F249</f>
        <v>0</v>
      </c>
      <c r="H249" s="391"/>
      <c r="I249" s="437"/>
      <c r="J249" s="437"/>
    </row>
    <row r="250" spans="1:10" ht="12.75" customHeight="1">
      <c r="A250" s="47"/>
      <c r="B250" s="47" t="s">
        <v>54</v>
      </c>
      <c r="C250" s="173" t="s">
        <v>112</v>
      </c>
      <c r="D250" s="40" t="s">
        <v>17</v>
      </c>
      <c r="E250" s="40">
        <v>6</v>
      </c>
      <c r="F250" s="390"/>
      <c r="G250" s="390"/>
      <c r="H250" s="391">
        <f>E250*F250</f>
        <v>0</v>
      </c>
      <c r="I250" s="437"/>
      <c r="J250" s="437"/>
    </row>
    <row r="251" spans="1:10" ht="23.25" customHeight="1">
      <c r="A251" s="47"/>
      <c r="B251" s="47" t="s">
        <v>31</v>
      </c>
      <c r="C251" s="173" t="s">
        <v>111</v>
      </c>
      <c r="D251" s="66" t="s">
        <v>15</v>
      </c>
      <c r="E251" s="66">
        <v>18</v>
      </c>
      <c r="F251" s="390"/>
      <c r="G251" s="390"/>
      <c r="H251" s="391">
        <f>E251*F251</f>
        <v>0</v>
      </c>
      <c r="I251" s="437"/>
      <c r="J251" s="437"/>
    </row>
    <row r="252" spans="1:10" ht="12.75" customHeight="1">
      <c r="A252" s="47"/>
      <c r="B252" s="47" t="s">
        <v>18</v>
      </c>
      <c r="C252" s="173" t="s">
        <v>68</v>
      </c>
      <c r="D252" s="66" t="s">
        <v>20</v>
      </c>
      <c r="E252" s="66">
        <v>0.9</v>
      </c>
      <c r="F252" s="390"/>
      <c r="G252" s="390">
        <f>E252*F252</f>
        <v>0</v>
      </c>
      <c r="H252" s="391"/>
      <c r="I252" s="437">
        <v>1.8</v>
      </c>
      <c r="J252" s="437">
        <f>E252*I252</f>
        <v>1.62</v>
      </c>
    </row>
    <row r="253" spans="1:10" ht="24">
      <c r="A253" s="47"/>
      <c r="B253" s="47" t="s">
        <v>57</v>
      </c>
      <c r="C253" s="173" t="s">
        <v>170</v>
      </c>
      <c r="D253" s="40" t="s">
        <v>20</v>
      </c>
      <c r="E253" s="50">
        <v>0.6</v>
      </c>
      <c r="F253" s="390"/>
      <c r="G253" s="390">
        <f>E253*F253</f>
        <v>0</v>
      </c>
      <c r="H253" s="391"/>
      <c r="I253" s="437"/>
      <c r="J253" s="437"/>
    </row>
    <row r="254" spans="1:10" ht="24">
      <c r="A254" s="72"/>
      <c r="B254" s="66" t="s">
        <v>51</v>
      </c>
      <c r="C254" s="173" t="s">
        <v>172</v>
      </c>
      <c r="D254" s="39" t="s">
        <v>20</v>
      </c>
      <c r="E254" s="66">
        <v>3.27</v>
      </c>
      <c r="F254" s="402"/>
      <c r="G254" s="390"/>
      <c r="H254" s="391">
        <f>E254*F254</f>
        <v>0</v>
      </c>
      <c r="I254" s="437"/>
      <c r="J254" s="437"/>
    </row>
    <row r="255" spans="1:10" ht="12.75" customHeight="1">
      <c r="A255" s="72"/>
      <c r="B255" s="66" t="s">
        <v>66</v>
      </c>
      <c r="C255" s="173" t="s">
        <v>260</v>
      </c>
      <c r="D255" s="39" t="s">
        <v>17</v>
      </c>
      <c r="E255" s="66">
        <v>6</v>
      </c>
      <c r="F255" s="402"/>
      <c r="G255" s="390"/>
      <c r="H255" s="391">
        <f>E255*F255</f>
        <v>0</v>
      </c>
      <c r="I255" s="437"/>
      <c r="J255" s="437"/>
    </row>
    <row r="256" spans="1:10" ht="34.5" customHeight="1">
      <c r="A256" s="9"/>
      <c r="B256" s="178" t="s">
        <v>31</v>
      </c>
      <c r="C256" s="173" t="s">
        <v>197</v>
      </c>
      <c r="D256" s="336" t="s">
        <v>14</v>
      </c>
      <c r="E256" s="337">
        <v>1</v>
      </c>
      <c r="F256" s="422"/>
      <c r="G256" s="422"/>
      <c r="H256" s="391">
        <f>E256*F256</f>
        <v>0</v>
      </c>
      <c r="I256" s="446"/>
      <c r="J256" s="446"/>
    </row>
    <row r="257" spans="1:10" ht="15">
      <c r="A257" s="108" t="s">
        <v>232</v>
      </c>
      <c r="B257" s="103"/>
      <c r="C257" s="100"/>
      <c r="D257" s="104"/>
      <c r="E257" s="105"/>
      <c r="F257" s="399"/>
      <c r="G257" s="394">
        <f>SUM(G230:G256)</f>
        <v>0</v>
      </c>
      <c r="H257" s="423">
        <f>SUM(H230:H256)</f>
        <v>0</v>
      </c>
      <c r="I257" s="439"/>
      <c r="J257" s="439"/>
    </row>
    <row r="258" spans="1:10" ht="15">
      <c r="A258" s="306" t="s">
        <v>188</v>
      </c>
      <c r="B258" s="117"/>
      <c r="C258" s="109"/>
      <c r="D258" s="20"/>
      <c r="E258" s="20"/>
      <c r="F258" s="399"/>
      <c r="G258" s="417">
        <f>SUM(G222,H227,G257,H257)</f>
        <v>0</v>
      </c>
      <c r="H258" s="418"/>
      <c r="I258" s="439"/>
      <c r="J258" s="439"/>
    </row>
    <row r="259" spans="1:10" ht="15">
      <c r="A259" s="84"/>
      <c r="B259" s="84"/>
      <c r="C259" s="84"/>
      <c r="D259" s="84"/>
      <c r="E259" s="84"/>
      <c r="F259" s="424"/>
      <c r="G259" s="424"/>
      <c r="H259" s="424"/>
      <c r="I259" s="424"/>
      <c r="J259" s="424"/>
    </row>
    <row r="260" spans="1:10" ht="15.75" thickBot="1">
      <c r="A260" s="74"/>
      <c r="B260" s="304"/>
      <c r="C260" s="33"/>
      <c r="D260" s="19"/>
      <c r="E260" s="19"/>
      <c r="F260" s="19"/>
      <c r="G260" s="19"/>
      <c r="H260" s="304"/>
      <c r="I260" s="304"/>
      <c r="J260" s="304"/>
    </row>
    <row r="261" spans="1:10" ht="15.75" thickBot="1">
      <c r="A261" s="354" t="s">
        <v>79</v>
      </c>
      <c r="B261" s="355"/>
      <c r="C261" s="355"/>
      <c r="D261" s="355"/>
      <c r="E261" s="355"/>
      <c r="F261" s="355"/>
      <c r="G261" s="355"/>
      <c r="H261" s="355"/>
      <c r="I261" s="355"/>
      <c r="J261" s="356"/>
    </row>
    <row r="262" spans="1:10" ht="15.75" thickBot="1">
      <c r="A262" s="74"/>
      <c r="B262" s="304"/>
      <c r="C262" s="33"/>
      <c r="D262" s="19"/>
      <c r="E262" s="19"/>
      <c r="F262" s="19"/>
      <c r="G262" s="19"/>
      <c r="H262" s="304"/>
      <c r="I262" s="304"/>
      <c r="J262" s="304"/>
    </row>
    <row r="263" spans="1:10" ht="15.75" thickBot="1">
      <c r="A263" s="340" t="s">
        <v>80</v>
      </c>
      <c r="B263" s="341"/>
      <c r="C263" s="341"/>
      <c r="D263" s="341"/>
      <c r="E263" s="341"/>
      <c r="F263" s="341"/>
      <c r="G263" s="341"/>
      <c r="H263" s="341"/>
      <c r="I263" s="341"/>
      <c r="J263" s="342"/>
    </row>
    <row r="264" spans="1:10" ht="15">
      <c r="A264" s="1" t="s">
        <v>65</v>
      </c>
      <c r="B264" s="5"/>
      <c r="C264" s="32"/>
      <c r="D264" s="6"/>
      <c r="E264" s="6"/>
      <c r="F264" s="6"/>
      <c r="G264" s="6"/>
      <c r="H264" s="6"/>
      <c r="I264" s="14"/>
      <c r="J264" s="14"/>
    </row>
    <row r="265" spans="1:10" ht="24">
      <c r="A265" s="76"/>
      <c r="B265" s="76"/>
      <c r="C265" s="330" t="s">
        <v>253</v>
      </c>
      <c r="D265" s="40" t="s">
        <v>17</v>
      </c>
      <c r="E265" s="40">
        <v>8</v>
      </c>
      <c r="F265" s="390"/>
      <c r="G265" s="390">
        <f>E265*F265</f>
        <v>0</v>
      </c>
      <c r="H265" s="391"/>
      <c r="I265" s="434"/>
      <c r="J265" s="434"/>
    </row>
    <row r="266" spans="1:10" ht="15">
      <c r="A266" s="75" t="s">
        <v>229</v>
      </c>
      <c r="B266" s="11"/>
      <c r="C266" s="12"/>
      <c r="D266" s="11"/>
      <c r="E266" s="11"/>
      <c r="F266" s="393"/>
      <c r="G266" s="394">
        <f>SUM(G265)</f>
        <v>0</v>
      </c>
      <c r="H266" s="395"/>
      <c r="I266" s="435"/>
      <c r="J266" s="435"/>
    </row>
    <row r="267" spans="1:10" ht="15">
      <c r="A267" s="10"/>
      <c r="B267" s="11"/>
      <c r="C267" s="12"/>
      <c r="D267" s="11"/>
      <c r="E267" s="11"/>
      <c r="F267" s="393"/>
      <c r="G267" s="393"/>
      <c r="H267" s="395"/>
      <c r="I267" s="435"/>
      <c r="J267" s="435"/>
    </row>
    <row r="268" spans="1:10" ht="15">
      <c r="A268" s="331" t="s">
        <v>64</v>
      </c>
      <c r="B268" s="332"/>
      <c r="C268" s="15"/>
      <c r="D268" s="15"/>
      <c r="E268" s="15"/>
      <c r="F268" s="412"/>
      <c r="G268" s="412"/>
      <c r="H268" s="413"/>
      <c r="I268" s="435"/>
      <c r="J268" s="435"/>
    </row>
    <row r="269" spans="1:10" ht="57.75" customHeight="1">
      <c r="A269" s="80"/>
      <c r="B269" s="66" t="s">
        <v>71</v>
      </c>
      <c r="C269" s="173" t="s">
        <v>122</v>
      </c>
      <c r="D269" s="39" t="s">
        <v>17</v>
      </c>
      <c r="E269" s="66">
        <v>1</v>
      </c>
      <c r="F269" s="402"/>
      <c r="G269" s="402"/>
      <c r="H269" s="402">
        <f>E269*F269</f>
        <v>0</v>
      </c>
      <c r="I269" s="437"/>
      <c r="J269" s="436"/>
    </row>
    <row r="270" spans="1:10" ht="60">
      <c r="A270" s="72"/>
      <c r="B270" s="66" t="s">
        <v>47</v>
      </c>
      <c r="C270" s="173" t="s">
        <v>94</v>
      </c>
      <c r="D270" s="39" t="s">
        <v>17</v>
      </c>
      <c r="E270" s="66">
        <v>2</v>
      </c>
      <c r="F270" s="402"/>
      <c r="G270" s="402"/>
      <c r="H270" s="402">
        <f>E270*F270</f>
        <v>0</v>
      </c>
      <c r="I270" s="437"/>
      <c r="J270" s="436"/>
    </row>
    <row r="271" spans="1:11" ht="60">
      <c r="A271" s="72"/>
      <c r="B271" s="66" t="s">
        <v>72</v>
      </c>
      <c r="C271" s="173" t="s">
        <v>96</v>
      </c>
      <c r="D271" s="39" t="s">
        <v>17</v>
      </c>
      <c r="E271" s="66">
        <v>6</v>
      </c>
      <c r="F271" s="402"/>
      <c r="G271" s="402"/>
      <c r="H271" s="402">
        <f>E271*F271</f>
        <v>0</v>
      </c>
      <c r="I271" s="437"/>
      <c r="J271" s="436"/>
      <c r="K271" s="99"/>
    </row>
    <row r="272" spans="1:10" ht="15">
      <c r="A272" s="73" t="s">
        <v>230</v>
      </c>
      <c r="B272" s="73"/>
      <c r="C272" s="17"/>
      <c r="D272" s="304"/>
      <c r="E272" s="304"/>
      <c r="F272" s="396"/>
      <c r="G272" s="396"/>
      <c r="H272" s="398">
        <f>SUM(H269:H271)</f>
        <v>0</v>
      </c>
      <c r="I272" s="435"/>
      <c r="J272" s="435"/>
    </row>
    <row r="273" spans="1:10" ht="15">
      <c r="A273" s="18"/>
      <c r="B273" s="18"/>
      <c r="C273" s="33"/>
      <c r="D273" s="20"/>
      <c r="E273" s="20"/>
      <c r="F273" s="399"/>
      <c r="G273" s="399"/>
      <c r="H273" s="396"/>
      <c r="I273" s="435"/>
      <c r="J273" s="435"/>
    </row>
    <row r="274" spans="1:10" ht="15">
      <c r="A274" s="74" t="s">
        <v>63</v>
      </c>
      <c r="B274" s="304"/>
      <c r="C274" s="33"/>
      <c r="D274" s="19"/>
      <c r="E274" s="19"/>
      <c r="F274" s="400"/>
      <c r="G274" s="400"/>
      <c r="H274" s="396"/>
      <c r="I274" s="435"/>
      <c r="J274" s="435"/>
    </row>
    <row r="275" spans="1:10" ht="36">
      <c r="A275" s="47"/>
      <c r="B275" s="48" t="s">
        <v>69</v>
      </c>
      <c r="C275" s="173" t="s">
        <v>124</v>
      </c>
      <c r="D275" s="39" t="s">
        <v>17</v>
      </c>
      <c r="E275" s="49">
        <v>8</v>
      </c>
      <c r="F275" s="390"/>
      <c r="G275" s="401"/>
      <c r="H275" s="391">
        <f>E275*F275</f>
        <v>0</v>
      </c>
      <c r="I275" s="434"/>
      <c r="J275" s="434"/>
    </row>
    <row r="276" spans="1:10" ht="12.75" customHeight="1">
      <c r="A276" s="47"/>
      <c r="B276" s="48" t="s">
        <v>31</v>
      </c>
      <c r="C276" s="173" t="s">
        <v>27</v>
      </c>
      <c r="D276" s="40" t="s">
        <v>15</v>
      </c>
      <c r="E276" s="40">
        <v>32</v>
      </c>
      <c r="F276" s="390"/>
      <c r="G276" s="401"/>
      <c r="H276" s="391">
        <f>E276*F276</f>
        <v>0</v>
      </c>
      <c r="I276" s="437"/>
      <c r="J276" s="437"/>
    </row>
    <row r="277" spans="1:10" ht="24">
      <c r="A277" s="47"/>
      <c r="B277" s="48" t="s">
        <v>31</v>
      </c>
      <c r="C277" s="173" t="s">
        <v>102</v>
      </c>
      <c r="D277" s="40" t="s">
        <v>17</v>
      </c>
      <c r="E277" s="40">
        <v>8</v>
      </c>
      <c r="F277" s="390"/>
      <c r="G277" s="390"/>
      <c r="H277" s="391">
        <f>E277*F277</f>
        <v>0</v>
      </c>
      <c r="I277" s="437"/>
      <c r="J277" s="437"/>
    </row>
    <row r="278" spans="1:10" ht="12.75" customHeight="1">
      <c r="A278" s="47"/>
      <c r="B278" s="48" t="s">
        <v>18</v>
      </c>
      <c r="C278" s="173" t="s">
        <v>103</v>
      </c>
      <c r="D278" s="38" t="s">
        <v>20</v>
      </c>
      <c r="E278" s="40">
        <v>2</v>
      </c>
      <c r="F278" s="390"/>
      <c r="G278" s="390">
        <f>E278*F278</f>
        <v>0</v>
      </c>
      <c r="H278" s="391"/>
      <c r="I278" s="434">
        <v>1.7</v>
      </c>
      <c r="J278" s="434">
        <f>E278*I278</f>
        <v>3.4</v>
      </c>
    </row>
    <row r="279" spans="1:10" ht="24">
      <c r="A279" s="47"/>
      <c r="B279" s="48" t="s">
        <v>31</v>
      </c>
      <c r="C279" s="175" t="s">
        <v>52</v>
      </c>
      <c r="D279" s="41" t="s">
        <v>15</v>
      </c>
      <c r="E279" s="41">
        <v>13.6</v>
      </c>
      <c r="F279" s="390"/>
      <c r="G279" s="403"/>
      <c r="H279" s="391">
        <f>E279*F279</f>
        <v>0</v>
      </c>
      <c r="I279" s="434"/>
      <c r="J279" s="434"/>
    </row>
    <row r="280" spans="1:10" ht="24">
      <c r="A280" s="47"/>
      <c r="B280" s="48" t="s">
        <v>18</v>
      </c>
      <c r="C280" s="175" t="s">
        <v>198</v>
      </c>
      <c r="D280" s="41" t="s">
        <v>15</v>
      </c>
      <c r="E280" s="41">
        <v>15.6</v>
      </c>
      <c r="F280" s="390"/>
      <c r="G280" s="403">
        <f>E280*F280</f>
        <v>0</v>
      </c>
      <c r="H280" s="391"/>
      <c r="I280" s="434"/>
      <c r="J280" s="434"/>
    </row>
    <row r="281" spans="1:10" ht="22.5" customHeight="1">
      <c r="A281" s="47"/>
      <c r="B281" s="47" t="s">
        <v>48</v>
      </c>
      <c r="C281" s="176" t="s">
        <v>207</v>
      </c>
      <c r="D281" s="40" t="s">
        <v>16</v>
      </c>
      <c r="E281" s="40">
        <v>12</v>
      </c>
      <c r="F281" s="390"/>
      <c r="G281" s="390"/>
      <c r="H281" s="391">
        <f>E281*F281</f>
        <v>0</v>
      </c>
      <c r="I281" s="437"/>
      <c r="J281" s="437"/>
    </row>
    <row r="282" spans="1:10" ht="24">
      <c r="A282" s="47"/>
      <c r="B282" s="47" t="s">
        <v>18</v>
      </c>
      <c r="C282" s="173" t="s">
        <v>202</v>
      </c>
      <c r="D282" s="40" t="s">
        <v>16</v>
      </c>
      <c r="E282" s="40">
        <v>15.6</v>
      </c>
      <c r="F282" s="390"/>
      <c r="G282" s="390">
        <f>E282*F282</f>
        <v>0</v>
      </c>
      <c r="H282" s="391"/>
      <c r="I282" s="437"/>
      <c r="J282" s="437"/>
    </row>
    <row r="283" spans="1:10" ht="36">
      <c r="A283" s="47"/>
      <c r="B283" s="47" t="s">
        <v>19</v>
      </c>
      <c r="C283" s="173" t="s">
        <v>106</v>
      </c>
      <c r="D283" s="39" t="s">
        <v>17</v>
      </c>
      <c r="E283" s="49">
        <v>8</v>
      </c>
      <c r="F283" s="401"/>
      <c r="G283" s="401"/>
      <c r="H283" s="391">
        <f>E283*F283</f>
        <v>0</v>
      </c>
      <c r="I283" s="434"/>
      <c r="J283" s="434"/>
    </row>
    <row r="284" spans="1:10" ht="12.75" customHeight="1">
      <c r="A284" s="47"/>
      <c r="B284" s="59" t="s">
        <v>31</v>
      </c>
      <c r="C284" s="173" t="s">
        <v>25</v>
      </c>
      <c r="D284" s="40" t="s">
        <v>17</v>
      </c>
      <c r="E284" s="40">
        <v>16</v>
      </c>
      <c r="F284" s="390"/>
      <c r="G284" s="390"/>
      <c r="H284" s="391">
        <f>E284*F284</f>
        <v>0</v>
      </c>
      <c r="I284" s="434"/>
      <c r="J284" s="434"/>
    </row>
    <row r="285" spans="1:10" ht="24">
      <c r="A285" s="47"/>
      <c r="B285" s="47" t="s">
        <v>18</v>
      </c>
      <c r="C285" s="173" t="s">
        <v>107</v>
      </c>
      <c r="D285" s="40" t="s">
        <v>16</v>
      </c>
      <c r="E285" s="40">
        <v>16</v>
      </c>
      <c r="F285" s="390"/>
      <c r="G285" s="390">
        <f>E285*F285</f>
        <v>0</v>
      </c>
      <c r="H285" s="391"/>
      <c r="I285" s="434"/>
      <c r="J285" s="434"/>
    </row>
    <row r="286" spans="1:10" ht="24">
      <c r="A286" s="47"/>
      <c r="B286" s="47" t="s">
        <v>18</v>
      </c>
      <c r="C286" s="173" t="s">
        <v>104</v>
      </c>
      <c r="D286" s="40" t="s">
        <v>20</v>
      </c>
      <c r="E286" s="39">
        <v>7</v>
      </c>
      <c r="F286" s="390"/>
      <c r="G286" s="390">
        <f>E286*F286</f>
        <v>0</v>
      </c>
      <c r="H286" s="391"/>
      <c r="I286" s="437">
        <v>1.2</v>
      </c>
      <c r="J286" s="437">
        <f>E286*I286</f>
        <v>8.4</v>
      </c>
    </row>
    <row r="287" spans="1:10" ht="24">
      <c r="A287" s="47"/>
      <c r="B287" s="47" t="s">
        <v>23</v>
      </c>
      <c r="C287" s="173" t="s">
        <v>109</v>
      </c>
      <c r="D287" s="40" t="s">
        <v>17</v>
      </c>
      <c r="E287" s="40">
        <v>8</v>
      </c>
      <c r="F287" s="404"/>
      <c r="G287" s="404"/>
      <c r="H287" s="391">
        <f>E287*F287</f>
        <v>0</v>
      </c>
      <c r="I287" s="434"/>
      <c r="J287" s="434"/>
    </row>
    <row r="288" spans="1:10" ht="12.75" customHeight="1">
      <c r="A288" s="47"/>
      <c r="B288" s="47" t="s">
        <v>31</v>
      </c>
      <c r="C288" s="173" t="s">
        <v>171</v>
      </c>
      <c r="D288" s="40" t="s">
        <v>17</v>
      </c>
      <c r="E288" s="40">
        <v>8</v>
      </c>
      <c r="F288" s="404"/>
      <c r="G288" s="404"/>
      <c r="H288" s="391">
        <f>E288*F288</f>
        <v>0</v>
      </c>
      <c r="I288" s="434"/>
      <c r="J288" s="434"/>
    </row>
    <row r="289" spans="1:10" ht="50.25" customHeight="1">
      <c r="A289" s="47"/>
      <c r="B289" s="47" t="s">
        <v>18</v>
      </c>
      <c r="C289" s="173" t="s">
        <v>105</v>
      </c>
      <c r="D289" s="40" t="s">
        <v>17</v>
      </c>
      <c r="E289" s="40">
        <v>8</v>
      </c>
      <c r="F289" s="390"/>
      <c r="G289" s="390">
        <f>E289*F289</f>
        <v>0</v>
      </c>
      <c r="H289" s="391"/>
      <c r="I289" s="434"/>
      <c r="J289" s="434"/>
    </row>
    <row r="290" spans="1:10" ht="12.75" customHeight="1">
      <c r="A290" s="47"/>
      <c r="B290" s="47" t="s">
        <v>53</v>
      </c>
      <c r="C290" s="173" t="s">
        <v>24</v>
      </c>
      <c r="D290" s="40" t="s">
        <v>50</v>
      </c>
      <c r="E290" s="40">
        <v>4</v>
      </c>
      <c r="F290" s="390"/>
      <c r="G290" s="390"/>
      <c r="H290" s="391">
        <f>E290*F290</f>
        <v>0</v>
      </c>
      <c r="I290" s="437"/>
      <c r="J290" s="437"/>
    </row>
    <row r="291" spans="1:10" ht="24">
      <c r="A291" s="47"/>
      <c r="B291" s="47" t="s">
        <v>18</v>
      </c>
      <c r="C291" s="173" t="s">
        <v>110</v>
      </c>
      <c r="D291" s="40" t="s">
        <v>17</v>
      </c>
      <c r="E291" s="40">
        <v>8</v>
      </c>
      <c r="F291" s="390"/>
      <c r="G291" s="390">
        <f>E291*F291</f>
        <v>0</v>
      </c>
      <c r="H291" s="391"/>
      <c r="I291" s="434"/>
      <c r="J291" s="434"/>
    </row>
    <row r="292" spans="1:10" ht="24">
      <c r="A292" s="47"/>
      <c r="B292" s="47" t="s">
        <v>31</v>
      </c>
      <c r="C292" s="173" t="s">
        <v>130</v>
      </c>
      <c r="D292" s="40" t="s">
        <v>17</v>
      </c>
      <c r="E292" s="40">
        <v>8</v>
      </c>
      <c r="F292" s="390"/>
      <c r="G292" s="390"/>
      <c r="H292" s="391">
        <f>E292*F292</f>
        <v>0</v>
      </c>
      <c r="I292" s="437"/>
      <c r="J292" s="437"/>
    </row>
    <row r="293" spans="1:10" ht="12.75" customHeight="1">
      <c r="A293" s="47"/>
      <c r="B293" s="47" t="s">
        <v>54</v>
      </c>
      <c r="C293" s="173" t="s">
        <v>112</v>
      </c>
      <c r="D293" s="40" t="s">
        <v>17</v>
      </c>
      <c r="E293" s="40">
        <v>8</v>
      </c>
      <c r="F293" s="390"/>
      <c r="G293" s="390"/>
      <c r="H293" s="391">
        <f>E293*F293</f>
        <v>0</v>
      </c>
      <c r="I293" s="434"/>
      <c r="J293" s="434"/>
    </row>
    <row r="294" spans="1:10" ht="24">
      <c r="A294" s="9"/>
      <c r="B294" s="40" t="s">
        <v>31</v>
      </c>
      <c r="C294" s="173" t="s">
        <v>203</v>
      </c>
      <c r="D294" s="66" t="s">
        <v>15</v>
      </c>
      <c r="E294" s="66">
        <v>24</v>
      </c>
      <c r="F294" s="390"/>
      <c r="G294" s="390"/>
      <c r="H294" s="391">
        <f>E294*F294</f>
        <v>0</v>
      </c>
      <c r="I294" s="437"/>
      <c r="J294" s="437"/>
    </row>
    <row r="295" spans="1:10" ht="24">
      <c r="A295" s="9"/>
      <c r="B295" s="40" t="s">
        <v>18</v>
      </c>
      <c r="C295" s="173" t="s">
        <v>219</v>
      </c>
      <c r="D295" s="66" t="s">
        <v>15</v>
      </c>
      <c r="E295" s="66">
        <v>27.6</v>
      </c>
      <c r="F295" s="390"/>
      <c r="G295" s="390">
        <f>E295*F295</f>
        <v>0</v>
      </c>
      <c r="H295" s="391"/>
      <c r="I295" s="437"/>
      <c r="J295" s="437"/>
    </row>
    <row r="296" spans="1:10" ht="24">
      <c r="A296" s="177"/>
      <c r="B296" s="178" t="s">
        <v>75</v>
      </c>
      <c r="C296" s="194" t="s">
        <v>117</v>
      </c>
      <c r="D296" s="178" t="s">
        <v>15</v>
      </c>
      <c r="E296" s="178">
        <v>24</v>
      </c>
      <c r="F296" s="415"/>
      <c r="G296" s="416"/>
      <c r="H296" s="416">
        <f>E296*F296</f>
        <v>0</v>
      </c>
      <c r="I296" s="441"/>
      <c r="J296" s="442"/>
    </row>
    <row r="297" spans="1:10" ht="12.75" customHeight="1">
      <c r="A297" s="47"/>
      <c r="B297" s="47" t="s">
        <v>18</v>
      </c>
      <c r="C297" s="173" t="s">
        <v>103</v>
      </c>
      <c r="D297" s="66" t="s">
        <v>20</v>
      </c>
      <c r="E297" s="66">
        <v>2.4</v>
      </c>
      <c r="F297" s="390"/>
      <c r="G297" s="390">
        <f>E297*F297</f>
        <v>0</v>
      </c>
      <c r="H297" s="391"/>
      <c r="I297" s="437">
        <v>1.8</v>
      </c>
      <c r="J297" s="437">
        <f>E297*I297</f>
        <v>4.32</v>
      </c>
    </row>
    <row r="298" spans="1:10" ht="24">
      <c r="A298" s="47"/>
      <c r="B298" s="47" t="s">
        <v>57</v>
      </c>
      <c r="C298" s="173" t="s">
        <v>170</v>
      </c>
      <c r="D298" s="40" t="s">
        <v>20</v>
      </c>
      <c r="E298" s="50">
        <v>0.8</v>
      </c>
      <c r="F298" s="390"/>
      <c r="G298" s="390">
        <f>E298*F298</f>
        <v>0</v>
      </c>
      <c r="H298" s="391"/>
      <c r="I298" s="434"/>
      <c r="J298" s="434"/>
    </row>
    <row r="299" spans="1:10" ht="24">
      <c r="A299" s="72"/>
      <c r="B299" s="66" t="s">
        <v>51</v>
      </c>
      <c r="C299" s="173" t="s">
        <v>172</v>
      </c>
      <c r="D299" s="39" t="s">
        <v>20</v>
      </c>
      <c r="E299" s="66">
        <v>7.8</v>
      </c>
      <c r="F299" s="402"/>
      <c r="G299" s="390"/>
      <c r="H299" s="391">
        <f>E299*F299</f>
        <v>0</v>
      </c>
      <c r="I299" s="437"/>
      <c r="J299" s="437"/>
    </row>
    <row r="300" spans="1:10" ht="12.75" customHeight="1">
      <c r="A300" s="72"/>
      <c r="B300" s="66" t="s">
        <v>66</v>
      </c>
      <c r="C300" s="173" t="s">
        <v>260</v>
      </c>
      <c r="D300" s="39" t="s">
        <v>17</v>
      </c>
      <c r="E300" s="66">
        <v>8</v>
      </c>
      <c r="F300" s="402"/>
      <c r="G300" s="390"/>
      <c r="H300" s="391">
        <f>E300*F300</f>
        <v>0</v>
      </c>
      <c r="I300" s="437"/>
      <c r="J300" s="437"/>
    </row>
    <row r="301" spans="1:10" ht="15">
      <c r="A301" s="77" t="s">
        <v>228</v>
      </c>
      <c r="B301" s="310"/>
      <c r="C301" s="100"/>
      <c r="D301" s="101"/>
      <c r="E301" s="102"/>
      <c r="F301" s="405"/>
      <c r="G301" s="406">
        <f>SUM(G275:G300)</f>
        <v>0</v>
      </c>
      <c r="H301" s="406">
        <f>SUM(H275:H300)</f>
        <v>0</v>
      </c>
      <c r="I301" s="438"/>
      <c r="J301" s="438"/>
    </row>
    <row r="302" spans="1:10" ht="15">
      <c r="A302" s="306" t="s">
        <v>189</v>
      </c>
      <c r="B302" s="18"/>
      <c r="C302" s="36"/>
      <c r="D302" s="17"/>
      <c r="E302" s="78"/>
      <c r="F302" s="407"/>
      <c r="G302" s="417">
        <f>SUM(G266,H272,G301,H301)</f>
        <v>0</v>
      </c>
      <c r="H302" s="418"/>
      <c r="I302" s="439"/>
      <c r="J302" s="439"/>
    </row>
    <row r="303" spans="1:10" ht="15.75" thickBot="1">
      <c r="A303" s="6"/>
      <c r="B303" s="81"/>
      <c r="C303" s="17"/>
      <c r="D303" s="79"/>
      <c r="E303" s="82"/>
      <c r="F303" s="410"/>
      <c r="G303" s="425"/>
      <c r="H303" s="411"/>
      <c r="I303" s="396"/>
      <c r="J303" s="396"/>
    </row>
    <row r="304" spans="1:10" ht="15.75" thickBot="1">
      <c r="A304" s="340" t="s">
        <v>81</v>
      </c>
      <c r="B304" s="341"/>
      <c r="C304" s="341"/>
      <c r="D304" s="341"/>
      <c r="E304" s="341"/>
      <c r="F304" s="341"/>
      <c r="G304" s="341"/>
      <c r="H304" s="341"/>
      <c r="I304" s="341"/>
      <c r="J304" s="342"/>
    </row>
    <row r="305" spans="1:10" ht="15">
      <c r="A305" s="1" t="s">
        <v>65</v>
      </c>
      <c r="B305" s="5"/>
      <c r="C305" s="32"/>
      <c r="D305" s="6"/>
      <c r="E305" s="6"/>
      <c r="F305" s="6"/>
      <c r="G305" s="6"/>
      <c r="H305" s="6"/>
      <c r="I305" s="14"/>
      <c r="J305" s="14"/>
    </row>
    <row r="306" spans="1:10" ht="25.5" customHeight="1">
      <c r="A306" s="76"/>
      <c r="B306" s="76"/>
      <c r="C306" s="330" t="s">
        <v>254</v>
      </c>
      <c r="D306" s="40" t="s">
        <v>17</v>
      </c>
      <c r="E306" s="40">
        <v>7</v>
      </c>
      <c r="F306" s="390"/>
      <c r="G306" s="390">
        <f>E306*F306</f>
        <v>0</v>
      </c>
      <c r="H306" s="391"/>
      <c r="I306" s="434"/>
      <c r="J306" s="434"/>
    </row>
    <row r="307" spans="1:10" ht="14.25" customHeight="1">
      <c r="A307" s="75" t="s">
        <v>229</v>
      </c>
      <c r="B307" s="11"/>
      <c r="C307" s="12"/>
      <c r="D307" s="11"/>
      <c r="E307" s="11"/>
      <c r="F307" s="393"/>
      <c r="G307" s="394">
        <f>SUM(G306)</f>
        <v>0</v>
      </c>
      <c r="H307" s="395"/>
      <c r="I307" s="435"/>
      <c r="J307" s="435"/>
    </row>
    <row r="308" spans="1:10" ht="15">
      <c r="A308" s="10"/>
      <c r="B308" s="11"/>
      <c r="C308" s="12"/>
      <c r="D308" s="11"/>
      <c r="E308" s="11"/>
      <c r="F308" s="393"/>
      <c r="G308" s="393"/>
      <c r="H308" s="395"/>
      <c r="I308" s="435"/>
      <c r="J308" s="435"/>
    </row>
    <row r="309" spans="1:10" ht="15">
      <c r="A309" s="331" t="s">
        <v>64</v>
      </c>
      <c r="B309" s="332"/>
      <c r="C309" s="15"/>
      <c r="D309" s="15"/>
      <c r="E309" s="15"/>
      <c r="F309" s="412"/>
      <c r="G309" s="412"/>
      <c r="H309" s="413"/>
      <c r="I309" s="435"/>
      <c r="J309" s="435"/>
    </row>
    <row r="310" spans="1:11" ht="60">
      <c r="A310" s="92"/>
      <c r="B310" s="308" t="s">
        <v>82</v>
      </c>
      <c r="C310" s="173" t="s">
        <v>97</v>
      </c>
      <c r="D310" s="39" t="s">
        <v>17</v>
      </c>
      <c r="E310" s="66">
        <v>1</v>
      </c>
      <c r="F310" s="402"/>
      <c r="G310" s="402"/>
      <c r="H310" s="402">
        <f>E310*F310</f>
        <v>0</v>
      </c>
      <c r="I310" s="437"/>
      <c r="J310" s="436"/>
      <c r="K310" s="99"/>
    </row>
    <row r="311" spans="1:10" ht="60">
      <c r="A311" s="72"/>
      <c r="B311" s="66" t="s">
        <v>47</v>
      </c>
      <c r="C311" s="173" t="s">
        <v>94</v>
      </c>
      <c r="D311" s="39" t="s">
        <v>17</v>
      </c>
      <c r="E311" s="66">
        <v>6</v>
      </c>
      <c r="F311" s="402"/>
      <c r="G311" s="402"/>
      <c r="H311" s="402">
        <f>E311*F311</f>
        <v>0</v>
      </c>
      <c r="I311" s="437"/>
      <c r="J311" s="436"/>
    </row>
    <row r="312" spans="1:10" ht="15">
      <c r="A312" s="73" t="s">
        <v>230</v>
      </c>
      <c r="B312" s="73"/>
      <c r="C312" s="17"/>
      <c r="D312" s="304"/>
      <c r="E312" s="304"/>
      <c r="F312" s="396"/>
      <c r="G312" s="396"/>
      <c r="H312" s="398">
        <f>SUM(H310:H311)</f>
        <v>0</v>
      </c>
      <c r="I312" s="435"/>
      <c r="J312" s="435"/>
    </row>
    <row r="313" spans="1:10" ht="15">
      <c r="A313" s="18"/>
      <c r="B313" s="18"/>
      <c r="C313" s="33"/>
      <c r="D313" s="20"/>
      <c r="E313" s="20"/>
      <c r="F313" s="399"/>
      <c r="G313" s="399"/>
      <c r="H313" s="396"/>
      <c r="I313" s="435"/>
      <c r="J313" s="435"/>
    </row>
    <row r="314" spans="1:10" ht="15">
      <c r="A314" s="74" t="s">
        <v>63</v>
      </c>
      <c r="B314" s="304"/>
      <c r="C314" s="33"/>
      <c r="D314" s="19"/>
      <c r="E314" s="19"/>
      <c r="F314" s="400"/>
      <c r="G314" s="400"/>
      <c r="H314" s="396"/>
      <c r="I314" s="435"/>
      <c r="J314" s="435"/>
    </row>
    <row r="315" spans="1:10" ht="33.75" customHeight="1">
      <c r="A315" s="47"/>
      <c r="B315" s="48" t="s">
        <v>125</v>
      </c>
      <c r="C315" s="174" t="s">
        <v>126</v>
      </c>
      <c r="D315" s="39" t="s">
        <v>17</v>
      </c>
      <c r="E315" s="49">
        <v>7</v>
      </c>
      <c r="F315" s="390"/>
      <c r="G315" s="401"/>
      <c r="H315" s="391">
        <f>E315*F315</f>
        <v>0</v>
      </c>
      <c r="I315" s="434"/>
      <c r="J315" s="434"/>
    </row>
    <row r="316" spans="1:10" ht="12.75" customHeight="1">
      <c r="A316" s="47"/>
      <c r="B316" s="48" t="s">
        <v>31</v>
      </c>
      <c r="C316" s="173" t="s">
        <v>27</v>
      </c>
      <c r="D316" s="40" t="s">
        <v>15</v>
      </c>
      <c r="E316" s="40">
        <v>28</v>
      </c>
      <c r="F316" s="390"/>
      <c r="G316" s="401"/>
      <c r="H316" s="391">
        <f>E316*F316</f>
        <v>0</v>
      </c>
      <c r="I316" s="437"/>
      <c r="J316" s="437"/>
    </row>
    <row r="317" spans="1:10" ht="24">
      <c r="A317" s="47"/>
      <c r="B317" s="48" t="s">
        <v>31</v>
      </c>
      <c r="C317" s="173" t="s">
        <v>102</v>
      </c>
      <c r="D317" s="40" t="s">
        <v>17</v>
      </c>
      <c r="E317" s="40">
        <v>7</v>
      </c>
      <c r="F317" s="390"/>
      <c r="G317" s="390"/>
      <c r="H317" s="391">
        <f>E317*F317</f>
        <v>0</v>
      </c>
      <c r="I317" s="437"/>
      <c r="J317" s="437"/>
    </row>
    <row r="318" spans="1:10" ht="12.75" customHeight="1">
      <c r="A318" s="47"/>
      <c r="B318" s="48" t="s">
        <v>18</v>
      </c>
      <c r="C318" s="173" t="s">
        <v>103</v>
      </c>
      <c r="D318" s="38" t="s">
        <v>20</v>
      </c>
      <c r="E318" s="40">
        <v>1.75</v>
      </c>
      <c r="F318" s="390"/>
      <c r="G318" s="390">
        <f>E318*F318</f>
        <v>0</v>
      </c>
      <c r="H318" s="391"/>
      <c r="I318" s="434">
        <v>1.7</v>
      </c>
      <c r="J318" s="434">
        <f>E318*I318</f>
        <v>2.975</v>
      </c>
    </row>
    <row r="319" spans="1:10" ht="24">
      <c r="A319" s="47"/>
      <c r="B319" s="48" t="s">
        <v>31</v>
      </c>
      <c r="C319" s="175" t="s">
        <v>52</v>
      </c>
      <c r="D319" s="41" t="s">
        <v>15</v>
      </c>
      <c r="E319" s="41">
        <v>11.9</v>
      </c>
      <c r="F319" s="390"/>
      <c r="G319" s="403"/>
      <c r="H319" s="391">
        <f>E319*F319</f>
        <v>0</v>
      </c>
      <c r="I319" s="434"/>
      <c r="J319" s="434"/>
    </row>
    <row r="320" spans="1:10" ht="24">
      <c r="A320" s="47"/>
      <c r="B320" s="48" t="s">
        <v>18</v>
      </c>
      <c r="C320" s="175" t="s">
        <v>198</v>
      </c>
      <c r="D320" s="41" t="s">
        <v>15</v>
      </c>
      <c r="E320" s="41">
        <v>13.7</v>
      </c>
      <c r="F320" s="390"/>
      <c r="G320" s="403">
        <f>E320*F320</f>
        <v>0</v>
      </c>
      <c r="H320" s="391"/>
      <c r="I320" s="434"/>
      <c r="J320" s="434"/>
    </row>
    <row r="321" spans="1:10" ht="24.75" customHeight="1">
      <c r="A321" s="47"/>
      <c r="B321" s="47" t="s">
        <v>48</v>
      </c>
      <c r="C321" s="176" t="s">
        <v>199</v>
      </c>
      <c r="D321" s="40" t="s">
        <v>16</v>
      </c>
      <c r="E321" s="40">
        <v>10.5</v>
      </c>
      <c r="F321" s="390"/>
      <c r="G321" s="390"/>
      <c r="H321" s="391">
        <f>E321*F321</f>
        <v>0</v>
      </c>
      <c r="I321" s="437"/>
      <c r="J321" s="437"/>
    </row>
    <row r="322" spans="1:10" ht="24">
      <c r="A322" s="47"/>
      <c r="B322" s="47" t="s">
        <v>18</v>
      </c>
      <c r="C322" s="173" t="s">
        <v>202</v>
      </c>
      <c r="D322" s="40" t="s">
        <v>16</v>
      </c>
      <c r="E322" s="40">
        <v>13.65</v>
      </c>
      <c r="F322" s="390"/>
      <c r="G322" s="390">
        <f>E322*F322</f>
        <v>0</v>
      </c>
      <c r="H322" s="391"/>
      <c r="I322" s="437"/>
      <c r="J322" s="437"/>
    </row>
    <row r="323" spans="1:10" ht="36">
      <c r="A323" s="47"/>
      <c r="B323" s="47" t="s">
        <v>19</v>
      </c>
      <c r="C323" s="173" t="s">
        <v>118</v>
      </c>
      <c r="D323" s="39" t="s">
        <v>17</v>
      </c>
      <c r="E323" s="49">
        <v>7</v>
      </c>
      <c r="F323" s="401"/>
      <c r="G323" s="401"/>
      <c r="H323" s="391">
        <f>E323*F323</f>
        <v>0</v>
      </c>
      <c r="I323" s="434"/>
      <c r="J323" s="434"/>
    </row>
    <row r="324" spans="1:10" ht="12.75" customHeight="1">
      <c r="A324" s="47"/>
      <c r="B324" s="59" t="s">
        <v>31</v>
      </c>
      <c r="C324" s="173" t="s">
        <v>25</v>
      </c>
      <c r="D324" s="40" t="s">
        <v>17</v>
      </c>
      <c r="E324" s="40">
        <v>14</v>
      </c>
      <c r="F324" s="390"/>
      <c r="G324" s="390"/>
      <c r="H324" s="391">
        <f>E324*F324</f>
        <v>0</v>
      </c>
      <c r="I324" s="434"/>
      <c r="J324" s="434"/>
    </row>
    <row r="325" spans="1:10" ht="24">
      <c r="A325" s="47"/>
      <c r="B325" s="47" t="s">
        <v>18</v>
      </c>
      <c r="C325" s="173" t="s">
        <v>107</v>
      </c>
      <c r="D325" s="40" t="s">
        <v>16</v>
      </c>
      <c r="E325" s="40">
        <v>14</v>
      </c>
      <c r="F325" s="390"/>
      <c r="G325" s="390">
        <f>E325*F325</f>
        <v>0</v>
      </c>
      <c r="H325" s="391"/>
      <c r="I325" s="434"/>
      <c r="J325" s="434"/>
    </row>
    <row r="326" spans="1:10" ht="24">
      <c r="A326" s="47"/>
      <c r="B326" s="47" t="s">
        <v>18</v>
      </c>
      <c r="C326" s="173" t="s">
        <v>104</v>
      </c>
      <c r="D326" s="40" t="s">
        <v>20</v>
      </c>
      <c r="E326" s="39">
        <v>12.26</v>
      </c>
      <c r="F326" s="390"/>
      <c r="G326" s="390">
        <f>E326*F326</f>
        <v>0</v>
      </c>
      <c r="H326" s="391"/>
      <c r="I326" s="437">
        <v>1.2</v>
      </c>
      <c r="J326" s="437">
        <f>E326*I326</f>
        <v>14.712</v>
      </c>
    </row>
    <row r="327" spans="1:10" ht="24">
      <c r="A327" s="47"/>
      <c r="B327" s="47" t="s">
        <v>49</v>
      </c>
      <c r="C327" s="173" t="s">
        <v>21</v>
      </c>
      <c r="D327" s="40" t="s">
        <v>22</v>
      </c>
      <c r="E327" s="39">
        <v>0.00042</v>
      </c>
      <c r="F327" s="390"/>
      <c r="G327" s="390"/>
      <c r="H327" s="391">
        <f>E327*F327</f>
        <v>0</v>
      </c>
      <c r="I327" s="434"/>
      <c r="J327" s="434"/>
    </row>
    <row r="328" spans="1:10" ht="24">
      <c r="A328" s="47"/>
      <c r="B328" s="47" t="s">
        <v>18</v>
      </c>
      <c r="C328" s="173" t="s">
        <v>245</v>
      </c>
      <c r="D328" s="40" t="s">
        <v>17</v>
      </c>
      <c r="E328" s="39">
        <v>43.3</v>
      </c>
      <c r="F328" s="390"/>
      <c r="G328" s="390">
        <f>E328*F328</f>
        <v>0</v>
      </c>
      <c r="H328" s="391"/>
      <c r="I328" s="434"/>
      <c r="J328" s="434"/>
    </row>
    <row r="329" spans="1:10" ht="24">
      <c r="A329" s="47"/>
      <c r="B329" s="47" t="s">
        <v>23</v>
      </c>
      <c r="C329" s="173" t="s">
        <v>109</v>
      </c>
      <c r="D329" s="40" t="s">
        <v>17</v>
      </c>
      <c r="E329" s="40">
        <v>7</v>
      </c>
      <c r="F329" s="404"/>
      <c r="G329" s="404"/>
      <c r="H329" s="391">
        <f>E329*F329</f>
        <v>0</v>
      </c>
      <c r="I329" s="434"/>
      <c r="J329" s="434"/>
    </row>
    <row r="330" spans="1:10" ht="12.75" customHeight="1">
      <c r="A330" s="47"/>
      <c r="B330" s="47" t="s">
        <v>31</v>
      </c>
      <c r="C330" s="173" t="s">
        <v>171</v>
      </c>
      <c r="D330" s="40" t="s">
        <v>17</v>
      </c>
      <c r="E330" s="40">
        <v>7</v>
      </c>
      <c r="F330" s="404"/>
      <c r="G330" s="404"/>
      <c r="H330" s="391">
        <f>E330*F330</f>
        <v>0</v>
      </c>
      <c r="I330" s="434"/>
      <c r="J330" s="434"/>
    </row>
    <row r="331" spans="1:10" ht="48.75" customHeight="1">
      <c r="A331" s="47"/>
      <c r="B331" s="47" t="s">
        <v>18</v>
      </c>
      <c r="C331" s="173" t="s">
        <v>105</v>
      </c>
      <c r="D331" s="40" t="s">
        <v>17</v>
      </c>
      <c r="E331" s="40">
        <v>7</v>
      </c>
      <c r="F331" s="390"/>
      <c r="G331" s="390">
        <f>E331*F331</f>
        <v>0</v>
      </c>
      <c r="H331" s="391"/>
      <c r="I331" s="434"/>
      <c r="J331" s="434"/>
    </row>
    <row r="332" spans="1:10" ht="12.75" customHeight="1">
      <c r="A332" s="47"/>
      <c r="B332" s="47" t="s">
        <v>53</v>
      </c>
      <c r="C332" s="173" t="s">
        <v>24</v>
      </c>
      <c r="D332" s="40" t="s">
        <v>50</v>
      </c>
      <c r="E332" s="40">
        <v>3.5</v>
      </c>
      <c r="F332" s="390"/>
      <c r="G332" s="390"/>
      <c r="H332" s="391">
        <f>E332*F332</f>
        <v>0</v>
      </c>
      <c r="I332" s="437"/>
      <c r="J332" s="437"/>
    </row>
    <row r="333" spans="1:10" ht="24">
      <c r="A333" s="47"/>
      <c r="B333" s="47" t="s">
        <v>18</v>
      </c>
      <c r="C333" s="173" t="s">
        <v>110</v>
      </c>
      <c r="D333" s="40" t="s">
        <v>17</v>
      </c>
      <c r="E333" s="40">
        <v>7</v>
      </c>
      <c r="F333" s="390"/>
      <c r="G333" s="390">
        <f>E333*F333</f>
        <v>0</v>
      </c>
      <c r="H333" s="391"/>
      <c r="I333" s="434"/>
      <c r="J333" s="434"/>
    </row>
    <row r="334" spans="1:10" ht="12.75" customHeight="1">
      <c r="A334" s="47"/>
      <c r="B334" s="47" t="s">
        <v>54</v>
      </c>
      <c r="C334" s="173" t="s">
        <v>112</v>
      </c>
      <c r="D334" s="40" t="s">
        <v>17</v>
      </c>
      <c r="E334" s="40">
        <v>7</v>
      </c>
      <c r="F334" s="390"/>
      <c r="G334" s="390"/>
      <c r="H334" s="391">
        <f>E334*F334</f>
        <v>0</v>
      </c>
      <c r="I334" s="434"/>
      <c r="J334" s="434"/>
    </row>
    <row r="335" spans="1:10" ht="24">
      <c r="A335" s="9"/>
      <c r="B335" s="40" t="s">
        <v>31</v>
      </c>
      <c r="C335" s="173" t="s">
        <v>203</v>
      </c>
      <c r="D335" s="66" t="s">
        <v>15</v>
      </c>
      <c r="E335" s="66">
        <v>21</v>
      </c>
      <c r="F335" s="390"/>
      <c r="G335" s="390"/>
      <c r="H335" s="391">
        <f>E335*F335</f>
        <v>0</v>
      </c>
      <c r="I335" s="437"/>
      <c r="J335" s="437"/>
    </row>
    <row r="336" spans="1:10" ht="24">
      <c r="A336" s="9"/>
      <c r="B336" s="40" t="s">
        <v>18</v>
      </c>
      <c r="C336" s="173" t="s">
        <v>219</v>
      </c>
      <c r="D336" s="66" t="s">
        <v>15</v>
      </c>
      <c r="E336" s="66">
        <v>24.15</v>
      </c>
      <c r="F336" s="390"/>
      <c r="G336" s="390">
        <f>E336*F336</f>
        <v>0</v>
      </c>
      <c r="H336" s="391"/>
      <c r="I336" s="437"/>
      <c r="J336" s="437"/>
    </row>
    <row r="337" spans="1:10" ht="24">
      <c r="A337" s="177"/>
      <c r="B337" s="178" t="s">
        <v>75</v>
      </c>
      <c r="C337" s="194" t="s">
        <v>117</v>
      </c>
      <c r="D337" s="178" t="s">
        <v>15</v>
      </c>
      <c r="E337" s="178">
        <v>21</v>
      </c>
      <c r="F337" s="415"/>
      <c r="G337" s="416"/>
      <c r="H337" s="416">
        <f>E337*F337</f>
        <v>0</v>
      </c>
      <c r="I337" s="441"/>
      <c r="J337" s="442"/>
    </row>
    <row r="338" spans="1:10" ht="12.75" customHeight="1">
      <c r="A338" s="47"/>
      <c r="B338" s="47" t="s">
        <v>18</v>
      </c>
      <c r="C338" s="173" t="s">
        <v>103</v>
      </c>
      <c r="D338" s="66" t="s">
        <v>20</v>
      </c>
      <c r="E338" s="66">
        <v>2.1</v>
      </c>
      <c r="F338" s="390"/>
      <c r="G338" s="390">
        <f>E338*F338</f>
        <v>0</v>
      </c>
      <c r="H338" s="391"/>
      <c r="I338" s="437">
        <v>1.8</v>
      </c>
      <c r="J338" s="437">
        <f>E338*I338</f>
        <v>3.7800000000000002</v>
      </c>
    </row>
    <row r="339" spans="1:10" ht="24">
      <c r="A339" s="47"/>
      <c r="B339" s="47" t="s">
        <v>57</v>
      </c>
      <c r="C339" s="173" t="s">
        <v>170</v>
      </c>
      <c r="D339" s="40" t="s">
        <v>20</v>
      </c>
      <c r="E339" s="50">
        <v>0.7</v>
      </c>
      <c r="F339" s="390"/>
      <c r="G339" s="390">
        <f>E339*F339</f>
        <v>0</v>
      </c>
      <c r="H339" s="391"/>
      <c r="I339" s="434"/>
      <c r="J339" s="434"/>
    </row>
    <row r="340" spans="1:10" ht="24">
      <c r="A340" s="72"/>
      <c r="B340" s="66" t="s">
        <v>51</v>
      </c>
      <c r="C340" s="173" t="s">
        <v>172</v>
      </c>
      <c r="D340" s="39" t="s">
        <v>20</v>
      </c>
      <c r="E340" s="66">
        <v>12.4</v>
      </c>
      <c r="F340" s="402"/>
      <c r="G340" s="390"/>
      <c r="H340" s="391">
        <f>E340*F340</f>
        <v>0</v>
      </c>
      <c r="I340" s="437"/>
      <c r="J340" s="437"/>
    </row>
    <row r="341" spans="1:10" ht="12.75" customHeight="1">
      <c r="A341" s="72"/>
      <c r="B341" s="66" t="s">
        <v>66</v>
      </c>
      <c r="C341" s="173" t="s">
        <v>260</v>
      </c>
      <c r="D341" s="39" t="s">
        <v>17</v>
      </c>
      <c r="E341" s="66">
        <v>7</v>
      </c>
      <c r="F341" s="402"/>
      <c r="G341" s="390"/>
      <c r="H341" s="391">
        <f>E341*F341</f>
        <v>0</v>
      </c>
      <c r="I341" s="437"/>
      <c r="J341" s="437"/>
    </row>
    <row r="342" spans="1:10" ht="37.5" customHeight="1">
      <c r="A342" s="9"/>
      <c r="B342" s="178" t="s">
        <v>31</v>
      </c>
      <c r="C342" s="173" t="s">
        <v>197</v>
      </c>
      <c r="D342" s="336" t="s">
        <v>14</v>
      </c>
      <c r="E342" s="337">
        <v>1</v>
      </c>
      <c r="F342" s="422"/>
      <c r="G342" s="422"/>
      <c r="H342" s="391">
        <f>E342*F342</f>
        <v>0</v>
      </c>
      <c r="I342" s="446"/>
      <c r="J342" s="446"/>
    </row>
    <row r="343" spans="1:10" ht="15">
      <c r="A343" s="77" t="s">
        <v>228</v>
      </c>
      <c r="B343" s="310"/>
      <c r="C343" s="100"/>
      <c r="D343" s="101"/>
      <c r="E343" s="102"/>
      <c r="F343" s="405"/>
      <c r="G343" s="394">
        <f>SUM(G315:G342)</f>
        <v>0</v>
      </c>
      <c r="H343" s="394">
        <f>SUM(H315:H342)</f>
        <v>0</v>
      </c>
      <c r="I343" s="438"/>
      <c r="J343" s="438"/>
    </row>
    <row r="344" spans="1:10" ht="15">
      <c r="A344" s="306" t="s">
        <v>190</v>
      </c>
      <c r="B344" s="18"/>
      <c r="C344" s="36"/>
      <c r="D344" s="17"/>
      <c r="E344" s="78"/>
      <c r="F344" s="407"/>
      <c r="G344" s="417">
        <f>SUM(G307,H312,G343,H343)</f>
        <v>0</v>
      </c>
      <c r="H344" s="418"/>
      <c r="I344" s="439"/>
      <c r="J344" s="439"/>
    </row>
    <row r="345" spans="1:10" ht="15.75" thickBot="1">
      <c r="A345" s="6"/>
      <c r="B345" s="81"/>
      <c r="C345" s="17"/>
      <c r="D345" s="79"/>
      <c r="E345" s="82"/>
      <c r="F345" s="410"/>
      <c r="G345" s="425"/>
      <c r="H345" s="411"/>
      <c r="I345" s="396"/>
      <c r="J345" s="396"/>
    </row>
    <row r="346" spans="1:10" ht="15.75" thickBot="1">
      <c r="A346" s="340" t="s">
        <v>90</v>
      </c>
      <c r="B346" s="341"/>
      <c r="C346" s="341"/>
      <c r="D346" s="341"/>
      <c r="E346" s="341"/>
      <c r="F346" s="341"/>
      <c r="G346" s="341"/>
      <c r="H346" s="341"/>
      <c r="I346" s="341"/>
      <c r="J346" s="342"/>
    </row>
    <row r="347" spans="1:10" ht="15">
      <c r="A347" s="1" t="s">
        <v>65</v>
      </c>
      <c r="B347" s="5"/>
      <c r="C347" s="32"/>
      <c r="D347" s="6"/>
      <c r="E347" s="6"/>
      <c r="F347" s="6"/>
      <c r="G347" s="6"/>
      <c r="H347" s="6"/>
      <c r="I347" s="14"/>
      <c r="J347" s="14"/>
    </row>
    <row r="348" spans="1:10" ht="24.75" customHeight="1">
      <c r="A348" s="9"/>
      <c r="B348" s="9"/>
      <c r="C348" s="335" t="s">
        <v>255</v>
      </c>
      <c r="D348" s="40" t="s">
        <v>17</v>
      </c>
      <c r="E348" s="40">
        <v>4</v>
      </c>
      <c r="F348" s="390"/>
      <c r="G348" s="390">
        <f>E348*F348</f>
        <v>0</v>
      </c>
      <c r="H348" s="391"/>
      <c r="I348" s="437"/>
      <c r="J348" s="437"/>
    </row>
    <row r="349" spans="1:10" ht="14.25" customHeight="1">
      <c r="A349" s="75" t="s">
        <v>229</v>
      </c>
      <c r="B349" s="11"/>
      <c r="C349" s="12"/>
      <c r="D349" s="11"/>
      <c r="E349" s="11"/>
      <c r="F349" s="393"/>
      <c r="G349" s="394">
        <f>SUM(G348)</f>
        <v>0</v>
      </c>
      <c r="H349" s="395"/>
      <c r="I349" s="435"/>
      <c r="J349" s="435"/>
    </row>
    <row r="350" spans="1:10" ht="15">
      <c r="A350" s="10"/>
      <c r="B350" s="11"/>
      <c r="C350" s="12"/>
      <c r="D350" s="11"/>
      <c r="E350" s="11"/>
      <c r="F350" s="393"/>
      <c r="G350" s="393"/>
      <c r="H350" s="395"/>
      <c r="I350" s="435"/>
      <c r="J350" s="435"/>
    </row>
    <row r="351" spans="1:10" ht="15">
      <c r="A351" s="331" t="s">
        <v>64</v>
      </c>
      <c r="B351" s="332"/>
      <c r="C351" s="15"/>
      <c r="D351" s="15"/>
      <c r="E351" s="15"/>
      <c r="F351" s="412"/>
      <c r="G351" s="412"/>
      <c r="H351" s="413"/>
      <c r="I351" s="435"/>
      <c r="J351" s="435"/>
    </row>
    <row r="352" spans="1:11" ht="60">
      <c r="A352" s="72"/>
      <c r="B352" s="66" t="s">
        <v>72</v>
      </c>
      <c r="C352" s="173" t="s">
        <v>96</v>
      </c>
      <c r="D352" s="39" t="s">
        <v>17</v>
      </c>
      <c r="E352" s="66">
        <v>4</v>
      </c>
      <c r="F352" s="402"/>
      <c r="G352" s="402"/>
      <c r="H352" s="402">
        <f>E352*F352</f>
        <v>0</v>
      </c>
      <c r="I352" s="437"/>
      <c r="J352" s="436"/>
      <c r="K352" s="99"/>
    </row>
    <row r="353" spans="1:10" ht="15">
      <c r="A353" s="73" t="s">
        <v>230</v>
      </c>
      <c r="B353" s="73"/>
      <c r="C353" s="17"/>
      <c r="D353" s="304"/>
      <c r="E353" s="304"/>
      <c r="F353" s="396"/>
      <c r="G353" s="396"/>
      <c r="H353" s="398">
        <f>SUM(H352:H352)</f>
        <v>0</v>
      </c>
      <c r="I353" s="435"/>
      <c r="J353" s="435"/>
    </row>
    <row r="354" spans="1:10" ht="15">
      <c r="A354" s="18"/>
      <c r="B354" s="18"/>
      <c r="C354" s="33"/>
      <c r="D354" s="20"/>
      <c r="E354" s="20"/>
      <c r="F354" s="399"/>
      <c r="G354" s="399"/>
      <c r="H354" s="396"/>
      <c r="I354" s="435"/>
      <c r="J354" s="435"/>
    </row>
    <row r="355" spans="1:10" ht="15">
      <c r="A355" s="74" t="s">
        <v>63</v>
      </c>
      <c r="B355" s="304"/>
      <c r="C355" s="33"/>
      <c r="D355" s="19"/>
      <c r="E355" s="19"/>
      <c r="F355" s="400"/>
      <c r="G355" s="400"/>
      <c r="H355" s="396"/>
      <c r="I355" s="435"/>
      <c r="J355" s="435"/>
    </row>
    <row r="356" spans="1:10" ht="36">
      <c r="A356" s="47"/>
      <c r="B356" s="48" t="s">
        <v>69</v>
      </c>
      <c r="C356" s="173" t="s">
        <v>124</v>
      </c>
      <c r="D356" s="39" t="s">
        <v>17</v>
      </c>
      <c r="E356" s="49">
        <v>4</v>
      </c>
      <c r="F356" s="390"/>
      <c r="G356" s="401"/>
      <c r="H356" s="391">
        <f>E356*F356</f>
        <v>0</v>
      </c>
      <c r="I356" s="434"/>
      <c r="J356" s="434"/>
    </row>
    <row r="357" spans="1:10" ht="12.75" customHeight="1">
      <c r="A357" s="47"/>
      <c r="B357" s="48" t="s">
        <v>31</v>
      </c>
      <c r="C357" s="173" t="s">
        <v>27</v>
      </c>
      <c r="D357" s="40" t="s">
        <v>15</v>
      </c>
      <c r="E357" s="40">
        <v>16</v>
      </c>
      <c r="F357" s="390"/>
      <c r="G357" s="401"/>
      <c r="H357" s="391">
        <f>E357*F357</f>
        <v>0</v>
      </c>
      <c r="I357" s="437"/>
      <c r="J357" s="437"/>
    </row>
    <row r="358" spans="1:10" ht="24">
      <c r="A358" s="47"/>
      <c r="B358" s="48" t="s">
        <v>31</v>
      </c>
      <c r="C358" s="173" t="s">
        <v>102</v>
      </c>
      <c r="D358" s="40" t="s">
        <v>17</v>
      </c>
      <c r="E358" s="40">
        <v>4</v>
      </c>
      <c r="F358" s="390"/>
      <c r="G358" s="390"/>
      <c r="H358" s="391">
        <f>E358*F358</f>
        <v>0</v>
      </c>
      <c r="I358" s="437"/>
      <c r="J358" s="437"/>
    </row>
    <row r="359" spans="1:10" ht="12.75" customHeight="1">
      <c r="A359" s="47"/>
      <c r="B359" s="48" t="s">
        <v>18</v>
      </c>
      <c r="C359" s="173" t="s">
        <v>103</v>
      </c>
      <c r="D359" s="38" t="s">
        <v>20</v>
      </c>
      <c r="E359" s="40">
        <v>1</v>
      </c>
      <c r="F359" s="390"/>
      <c r="G359" s="390">
        <f>E359*F359</f>
        <v>0</v>
      </c>
      <c r="H359" s="391"/>
      <c r="I359" s="434">
        <v>1.7</v>
      </c>
      <c r="J359" s="434">
        <f>E359*I359</f>
        <v>1.7</v>
      </c>
    </row>
    <row r="360" spans="1:10" ht="23.25" customHeight="1">
      <c r="A360" s="47"/>
      <c r="B360" s="48" t="s">
        <v>31</v>
      </c>
      <c r="C360" s="175" t="s">
        <v>52</v>
      </c>
      <c r="D360" s="41" t="s">
        <v>15</v>
      </c>
      <c r="E360" s="41">
        <v>6.8</v>
      </c>
      <c r="F360" s="390"/>
      <c r="G360" s="403"/>
      <c r="H360" s="391">
        <f>E360*F360</f>
        <v>0</v>
      </c>
      <c r="I360" s="434"/>
      <c r="J360" s="434"/>
    </row>
    <row r="361" spans="1:10" ht="24">
      <c r="A361" s="47"/>
      <c r="B361" s="48" t="s">
        <v>18</v>
      </c>
      <c r="C361" s="175" t="s">
        <v>198</v>
      </c>
      <c r="D361" s="41" t="s">
        <v>15</v>
      </c>
      <c r="E361" s="41">
        <v>7.8</v>
      </c>
      <c r="F361" s="390"/>
      <c r="G361" s="403">
        <f>E361*F361</f>
        <v>0</v>
      </c>
      <c r="H361" s="391"/>
      <c r="I361" s="434"/>
      <c r="J361" s="434"/>
    </row>
    <row r="362" spans="1:10" ht="24" customHeight="1">
      <c r="A362" s="47"/>
      <c r="B362" s="47" t="s">
        <v>48</v>
      </c>
      <c r="C362" s="176" t="s">
        <v>199</v>
      </c>
      <c r="D362" s="40" t="s">
        <v>16</v>
      </c>
      <c r="E362" s="40">
        <v>6</v>
      </c>
      <c r="F362" s="390"/>
      <c r="G362" s="390"/>
      <c r="H362" s="391">
        <f>E362*F362</f>
        <v>0</v>
      </c>
      <c r="I362" s="437"/>
      <c r="J362" s="437"/>
    </row>
    <row r="363" spans="1:10" ht="24">
      <c r="A363" s="47"/>
      <c r="B363" s="47" t="s">
        <v>18</v>
      </c>
      <c r="C363" s="173" t="s">
        <v>202</v>
      </c>
      <c r="D363" s="40" t="s">
        <v>16</v>
      </c>
      <c r="E363" s="40">
        <v>7.8</v>
      </c>
      <c r="F363" s="390"/>
      <c r="G363" s="390">
        <f>E363*F363</f>
        <v>0</v>
      </c>
      <c r="H363" s="391"/>
      <c r="I363" s="437"/>
      <c r="J363" s="437"/>
    </row>
    <row r="364" spans="1:10" ht="36">
      <c r="A364" s="47"/>
      <c r="B364" s="47" t="s">
        <v>19</v>
      </c>
      <c r="C364" s="173" t="s">
        <v>106</v>
      </c>
      <c r="D364" s="39" t="s">
        <v>17</v>
      </c>
      <c r="E364" s="49">
        <v>4</v>
      </c>
      <c r="F364" s="401"/>
      <c r="G364" s="401"/>
      <c r="H364" s="391">
        <f>E364*F364</f>
        <v>0</v>
      </c>
      <c r="I364" s="434"/>
      <c r="J364" s="434"/>
    </row>
    <row r="365" spans="1:10" ht="12.75" customHeight="1">
      <c r="A365" s="47"/>
      <c r="B365" s="59" t="s">
        <v>31</v>
      </c>
      <c r="C365" s="173" t="s">
        <v>25</v>
      </c>
      <c r="D365" s="40" t="s">
        <v>17</v>
      </c>
      <c r="E365" s="40">
        <v>8</v>
      </c>
      <c r="F365" s="390"/>
      <c r="G365" s="390"/>
      <c r="H365" s="391">
        <f>E365*F365</f>
        <v>0</v>
      </c>
      <c r="I365" s="434"/>
      <c r="J365" s="434"/>
    </row>
    <row r="366" spans="1:10" ht="24">
      <c r="A366" s="47"/>
      <c r="B366" s="47" t="s">
        <v>18</v>
      </c>
      <c r="C366" s="173" t="s">
        <v>107</v>
      </c>
      <c r="D366" s="40" t="s">
        <v>16</v>
      </c>
      <c r="E366" s="40">
        <v>8</v>
      </c>
      <c r="F366" s="390"/>
      <c r="G366" s="390">
        <f>E366*F366</f>
        <v>0</v>
      </c>
      <c r="H366" s="391"/>
      <c r="I366" s="434"/>
      <c r="J366" s="434"/>
    </row>
    <row r="367" spans="1:10" ht="24">
      <c r="A367" s="47"/>
      <c r="B367" s="47" t="s">
        <v>18</v>
      </c>
      <c r="C367" s="173" t="s">
        <v>104</v>
      </c>
      <c r="D367" s="40" t="s">
        <v>20</v>
      </c>
      <c r="E367" s="39">
        <v>3.5</v>
      </c>
      <c r="F367" s="390"/>
      <c r="G367" s="390">
        <f>E367*F367</f>
        <v>0</v>
      </c>
      <c r="H367" s="391"/>
      <c r="I367" s="437">
        <v>1.2</v>
      </c>
      <c r="J367" s="437">
        <f>E367*I367</f>
        <v>4.2</v>
      </c>
    </row>
    <row r="368" spans="1:10" ht="24">
      <c r="A368" s="47"/>
      <c r="B368" s="47" t="s">
        <v>49</v>
      </c>
      <c r="C368" s="173" t="s">
        <v>21</v>
      </c>
      <c r="D368" s="40" t="s">
        <v>22</v>
      </c>
      <c r="E368" s="39">
        <v>0.00024</v>
      </c>
      <c r="F368" s="390"/>
      <c r="G368" s="390"/>
      <c r="H368" s="391">
        <f>E368*F368</f>
        <v>0</v>
      </c>
      <c r="I368" s="434"/>
      <c r="J368" s="434"/>
    </row>
    <row r="369" spans="1:10" ht="24">
      <c r="A369" s="47"/>
      <c r="B369" s="47" t="s">
        <v>18</v>
      </c>
      <c r="C369" s="173" t="s">
        <v>247</v>
      </c>
      <c r="D369" s="40" t="s">
        <v>17</v>
      </c>
      <c r="E369" s="39">
        <v>24.7</v>
      </c>
      <c r="F369" s="390"/>
      <c r="G369" s="390">
        <f>E369*F369</f>
        <v>0</v>
      </c>
      <c r="H369" s="391"/>
      <c r="I369" s="434"/>
      <c r="J369" s="434"/>
    </row>
    <row r="370" spans="1:10" ht="12.75" customHeight="1">
      <c r="A370" s="47"/>
      <c r="B370" s="47" t="s">
        <v>31</v>
      </c>
      <c r="C370" s="173" t="s">
        <v>171</v>
      </c>
      <c r="D370" s="40" t="s">
        <v>17</v>
      </c>
      <c r="E370" s="40">
        <v>4</v>
      </c>
      <c r="F370" s="404"/>
      <c r="G370" s="404"/>
      <c r="H370" s="391">
        <f>E370*F370</f>
        <v>0</v>
      </c>
      <c r="I370" s="434"/>
      <c r="J370" s="434"/>
    </row>
    <row r="371" spans="1:10" ht="24.75" customHeight="1">
      <c r="A371" s="47"/>
      <c r="B371" s="47" t="s">
        <v>18</v>
      </c>
      <c r="C371" s="173" t="s">
        <v>215</v>
      </c>
      <c r="D371" s="40" t="s">
        <v>17</v>
      </c>
      <c r="E371" s="40">
        <v>12</v>
      </c>
      <c r="F371" s="390"/>
      <c r="G371" s="390">
        <f>E371*F371</f>
        <v>0</v>
      </c>
      <c r="H371" s="391"/>
      <c r="I371" s="443"/>
      <c r="J371" s="443"/>
    </row>
    <row r="372" spans="1:10" ht="12.75" customHeight="1">
      <c r="A372" s="47"/>
      <c r="B372" s="47" t="s">
        <v>53</v>
      </c>
      <c r="C372" s="173" t="s">
        <v>24</v>
      </c>
      <c r="D372" s="40" t="s">
        <v>50</v>
      </c>
      <c r="E372" s="40">
        <v>2</v>
      </c>
      <c r="F372" s="390"/>
      <c r="G372" s="390"/>
      <c r="H372" s="391">
        <f>E372*F372</f>
        <v>0</v>
      </c>
      <c r="I372" s="437"/>
      <c r="J372" s="437"/>
    </row>
    <row r="373" spans="1:10" ht="24">
      <c r="A373" s="47"/>
      <c r="B373" s="47" t="s">
        <v>18</v>
      </c>
      <c r="C373" s="173" t="s">
        <v>110</v>
      </c>
      <c r="D373" s="40" t="s">
        <v>17</v>
      </c>
      <c r="E373" s="40">
        <v>4</v>
      </c>
      <c r="F373" s="390"/>
      <c r="G373" s="390">
        <f>E373*F373</f>
        <v>0</v>
      </c>
      <c r="H373" s="391"/>
      <c r="I373" s="434"/>
      <c r="J373" s="434"/>
    </row>
    <row r="374" spans="1:10" ht="12.75" customHeight="1">
      <c r="A374" s="47"/>
      <c r="B374" s="47" t="s">
        <v>54</v>
      </c>
      <c r="C374" s="173" t="s">
        <v>112</v>
      </c>
      <c r="D374" s="40" t="s">
        <v>17</v>
      </c>
      <c r="E374" s="40">
        <v>4</v>
      </c>
      <c r="F374" s="390"/>
      <c r="G374" s="390"/>
      <c r="H374" s="391">
        <f>E374*F374</f>
        <v>0</v>
      </c>
      <c r="I374" s="434"/>
      <c r="J374" s="434"/>
    </row>
    <row r="375" spans="1:10" ht="24" customHeight="1">
      <c r="A375" s="47"/>
      <c r="B375" s="47" t="s">
        <v>31</v>
      </c>
      <c r="C375" s="173" t="s">
        <v>111</v>
      </c>
      <c r="D375" s="66" t="s">
        <v>15</v>
      </c>
      <c r="E375" s="66">
        <v>12</v>
      </c>
      <c r="F375" s="390"/>
      <c r="G375" s="390"/>
      <c r="H375" s="391">
        <f>E375*F375</f>
        <v>0</v>
      </c>
      <c r="I375" s="437"/>
      <c r="J375" s="437"/>
    </row>
    <row r="376" spans="1:10" ht="12.75" customHeight="1">
      <c r="A376" s="47"/>
      <c r="B376" s="47" t="s">
        <v>18</v>
      </c>
      <c r="C376" s="173" t="s">
        <v>68</v>
      </c>
      <c r="D376" s="66" t="s">
        <v>20</v>
      </c>
      <c r="E376" s="66">
        <v>0.6</v>
      </c>
      <c r="F376" s="390"/>
      <c r="G376" s="390">
        <f>E376*F376</f>
        <v>0</v>
      </c>
      <c r="H376" s="391"/>
      <c r="I376" s="437">
        <v>1.8</v>
      </c>
      <c r="J376" s="437">
        <f>E376*I376</f>
        <v>1.08</v>
      </c>
    </row>
    <row r="377" spans="1:10" ht="24">
      <c r="A377" s="47"/>
      <c r="B377" s="47" t="s">
        <v>57</v>
      </c>
      <c r="C377" s="173" t="s">
        <v>170</v>
      </c>
      <c r="D377" s="40" t="s">
        <v>20</v>
      </c>
      <c r="E377" s="50">
        <v>0.4</v>
      </c>
      <c r="F377" s="390"/>
      <c r="G377" s="390">
        <f>E377*F377</f>
        <v>0</v>
      </c>
      <c r="H377" s="391"/>
      <c r="I377" s="434"/>
      <c r="J377" s="434"/>
    </row>
    <row r="378" spans="1:10" ht="24">
      <c r="A378" s="72"/>
      <c r="B378" s="66" t="s">
        <v>51</v>
      </c>
      <c r="C378" s="173" t="s">
        <v>172</v>
      </c>
      <c r="D378" s="39" t="s">
        <v>20</v>
      </c>
      <c r="E378" s="66">
        <v>3.9</v>
      </c>
      <c r="F378" s="402"/>
      <c r="G378" s="390"/>
      <c r="H378" s="391">
        <f>E378*F378</f>
        <v>0</v>
      </c>
      <c r="I378" s="437"/>
      <c r="J378" s="437"/>
    </row>
    <row r="379" spans="1:10" ht="12.75" customHeight="1">
      <c r="A379" s="72"/>
      <c r="B379" s="66" t="s">
        <v>66</v>
      </c>
      <c r="C379" s="173" t="s">
        <v>260</v>
      </c>
      <c r="D379" s="39" t="s">
        <v>17</v>
      </c>
      <c r="E379" s="66">
        <v>4</v>
      </c>
      <c r="F379" s="402"/>
      <c r="G379" s="390"/>
      <c r="H379" s="391">
        <f>E379*F379</f>
        <v>0</v>
      </c>
      <c r="I379" s="437"/>
      <c r="J379" s="437"/>
    </row>
    <row r="380" spans="1:10" ht="36" customHeight="1">
      <c r="A380" s="72"/>
      <c r="B380" s="178" t="s">
        <v>31</v>
      </c>
      <c r="C380" s="173" t="s">
        <v>197</v>
      </c>
      <c r="D380" s="336" t="s">
        <v>14</v>
      </c>
      <c r="E380" s="66">
        <v>1</v>
      </c>
      <c r="F380" s="402"/>
      <c r="G380" s="390"/>
      <c r="H380" s="391">
        <f>E380*F380</f>
        <v>0</v>
      </c>
      <c r="I380" s="437"/>
      <c r="J380" s="437"/>
    </row>
    <row r="381" spans="1:10" ht="15">
      <c r="A381" s="77" t="s">
        <v>228</v>
      </c>
      <c r="B381" s="103"/>
      <c r="C381" s="100"/>
      <c r="D381" s="104"/>
      <c r="E381" s="102"/>
      <c r="F381" s="405"/>
      <c r="G381" s="394">
        <f>SUM(G356:G380)</f>
        <v>0</v>
      </c>
      <c r="H381" s="394">
        <f>SUM(H356:H380)</f>
        <v>0</v>
      </c>
      <c r="I381" s="438"/>
      <c r="J381" s="438"/>
    </row>
    <row r="382" spans="1:10" ht="15">
      <c r="A382" s="306" t="s">
        <v>191</v>
      </c>
      <c r="B382" s="18"/>
      <c r="C382" s="34"/>
      <c r="D382" s="303"/>
      <c r="E382" s="303"/>
      <c r="F382" s="407"/>
      <c r="G382" s="417">
        <f>SUM(G349,H353,G381,H381)</f>
        <v>0</v>
      </c>
      <c r="H382" s="418"/>
      <c r="I382" s="439"/>
      <c r="J382" s="439"/>
    </row>
    <row r="383" spans="1:10" ht="15.75" thickBot="1">
      <c r="A383" s="77"/>
      <c r="B383" s="18"/>
      <c r="C383" s="34"/>
      <c r="D383" s="303"/>
      <c r="E383" s="303"/>
      <c r="F383" s="407"/>
      <c r="G383" s="410"/>
      <c r="H383" s="411"/>
      <c r="I383" s="409"/>
      <c r="J383" s="409"/>
    </row>
    <row r="384" spans="1:10" ht="15.75" thickBot="1">
      <c r="A384" s="340" t="s">
        <v>213</v>
      </c>
      <c r="B384" s="364"/>
      <c r="C384" s="364"/>
      <c r="D384" s="364"/>
      <c r="E384" s="364"/>
      <c r="F384" s="364"/>
      <c r="G384" s="364"/>
      <c r="H384" s="364"/>
      <c r="I384" s="364"/>
      <c r="J384" s="365"/>
    </row>
    <row r="385" spans="1:10" ht="15">
      <c r="A385" s="1" t="s">
        <v>65</v>
      </c>
      <c r="B385" s="42"/>
      <c r="C385" s="43"/>
      <c r="D385" s="6"/>
      <c r="E385" s="6"/>
      <c r="F385" s="6"/>
      <c r="G385" s="6"/>
      <c r="H385" s="6"/>
      <c r="I385" s="14"/>
      <c r="J385" s="14"/>
    </row>
    <row r="386" spans="1:10" ht="24.75" customHeight="1">
      <c r="A386" s="40"/>
      <c r="B386" s="40"/>
      <c r="C386" s="330" t="s">
        <v>256</v>
      </c>
      <c r="D386" s="40" t="s">
        <v>17</v>
      </c>
      <c r="E386" s="40">
        <v>7</v>
      </c>
      <c r="F386" s="390"/>
      <c r="G386" s="390">
        <f>E386*F386</f>
        <v>0</v>
      </c>
      <c r="H386" s="391"/>
      <c r="I386" s="434"/>
      <c r="J386" s="434"/>
    </row>
    <row r="387" spans="1:10" ht="15">
      <c r="A387" s="75" t="s">
        <v>229</v>
      </c>
      <c r="B387" s="44"/>
      <c r="C387" s="12"/>
      <c r="D387" s="67"/>
      <c r="E387" s="67"/>
      <c r="F387" s="426"/>
      <c r="G387" s="394">
        <f>SUM(G386)</f>
        <v>0</v>
      </c>
      <c r="H387" s="427"/>
      <c r="I387" s="447"/>
      <c r="J387" s="447"/>
    </row>
    <row r="388" spans="1:10" ht="15">
      <c r="A388" s="10"/>
      <c r="B388" s="11"/>
      <c r="C388" s="12"/>
      <c r="D388" s="67"/>
      <c r="E388" s="67"/>
      <c r="F388" s="426"/>
      <c r="G388" s="426"/>
      <c r="H388" s="427"/>
      <c r="I388" s="447"/>
      <c r="J388" s="447"/>
    </row>
    <row r="389" spans="1:10" ht="15">
      <c r="A389" s="331" t="s">
        <v>64</v>
      </c>
      <c r="B389" s="172"/>
      <c r="C389" s="14"/>
      <c r="D389" s="64"/>
      <c r="E389" s="64"/>
      <c r="F389" s="429"/>
      <c r="G389" s="429"/>
      <c r="H389" s="429"/>
      <c r="I389" s="448"/>
      <c r="J389" s="448"/>
    </row>
    <row r="390" spans="1:10" ht="24">
      <c r="A390" s="338"/>
      <c r="B390" s="80" t="s">
        <v>66</v>
      </c>
      <c r="C390" s="173" t="s">
        <v>216</v>
      </c>
      <c r="D390" s="80" t="s">
        <v>17</v>
      </c>
      <c r="E390" s="80">
        <v>10</v>
      </c>
      <c r="F390" s="397"/>
      <c r="G390" s="397"/>
      <c r="H390" s="402">
        <f>E390*F390</f>
        <v>0</v>
      </c>
      <c r="I390" s="445"/>
      <c r="J390" s="445"/>
    </row>
    <row r="391" spans="1:11" ht="60">
      <c r="A391" s="72"/>
      <c r="B391" s="66" t="s">
        <v>72</v>
      </c>
      <c r="C391" s="173" t="s">
        <v>96</v>
      </c>
      <c r="D391" s="39" t="s">
        <v>17</v>
      </c>
      <c r="E391" s="66">
        <v>2</v>
      </c>
      <c r="F391" s="402"/>
      <c r="G391" s="402"/>
      <c r="H391" s="402">
        <f>E391*F391</f>
        <v>0</v>
      </c>
      <c r="I391" s="437"/>
      <c r="J391" s="436"/>
      <c r="K391" s="99"/>
    </row>
    <row r="392" spans="1:10" ht="15">
      <c r="A392" s="77" t="s">
        <v>230</v>
      </c>
      <c r="B392" s="45"/>
      <c r="C392" s="17"/>
      <c r="D392" s="68"/>
      <c r="E392" s="68"/>
      <c r="F392" s="428"/>
      <c r="G392" s="428"/>
      <c r="H392" s="398">
        <f>SUM(H390:H391)</f>
        <v>0</v>
      </c>
      <c r="I392" s="447"/>
      <c r="J392" s="447"/>
    </row>
    <row r="393" spans="1:10" ht="15">
      <c r="A393" s="18"/>
      <c r="B393" s="18"/>
      <c r="C393" s="33"/>
      <c r="D393" s="69"/>
      <c r="E393" s="69"/>
      <c r="F393" s="430"/>
      <c r="G393" s="430"/>
      <c r="H393" s="428"/>
      <c r="I393" s="447"/>
      <c r="J393" s="447"/>
    </row>
    <row r="394" spans="1:10" ht="15">
      <c r="A394" s="74" t="s">
        <v>63</v>
      </c>
      <c r="B394" s="46"/>
      <c r="C394" s="33"/>
      <c r="D394" s="70"/>
      <c r="E394" s="70"/>
      <c r="F394" s="431"/>
      <c r="G394" s="431"/>
      <c r="H394" s="428"/>
      <c r="I394" s="447"/>
      <c r="J394" s="447"/>
    </row>
    <row r="395" spans="1:10" ht="60">
      <c r="A395" s="47"/>
      <c r="B395" s="48" t="s">
        <v>69</v>
      </c>
      <c r="C395" s="173" t="s">
        <v>114</v>
      </c>
      <c r="D395" s="39" t="s">
        <v>17</v>
      </c>
      <c r="E395" s="49">
        <v>7</v>
      </c>
      <c r="F395" s="390"/>
      <c r="G395" s="401"/>
      <c r="H395" s="391">
        <f>E395*F395</f>
        <v>0</v>
      </c>
      <c r="I395" s="434"/>
      <c r="J395" s="434"/>
    </row>
    <row r="396" spans="1:10" ht="12.75" customHeight="1">
      <c r="A396" s="47"/>
      <c r="B396" s="48" t="s">
        <v>31</v>
      </c>
      <c r="C396" s="173" t="s">
        <v>27</v>
      </c>
      <c r="D396" s="40" t="s">
        <v>15</v>
      </c>
      <c r="E396" s="40">
        <v>28</v>
      </c>
      <c r="F396" s="390"/>
      <c r="G396" s="401"/>
      <c r="H396" s="391">
        <f>E396*F396</f>
        <v>0</v>
      </c>
      <c r="I396" s="437"/>
      <c r="J396" s="437"/>
    </row>
    <row r="397" spans="1:10" ht="24">
      <c r="A397" s="47"/>
      <c r="B397" s="48" t="s">
        <v>31</v>
      </c>
      <c r="C397" s="173" t="s">
        <v>102</v>
      </c>
      <c r="D397" s="40" t="s">
        <v>17</v>
      </c>
      <c r="E397" s="40">
        <v>7</v>
      </c>
      <c r="F397" s="390"/>
      <c r="G397" s="390"/>
      <c r="H397" s="391">
        <f>E397*F397</f>
        <v>0</v>
      </c>
      <c r="I397" s="437"/>
      <c r="J397" s="437"/>
    </row>
    <row r="398" spans="1:10" ht="12.75" customHeight="1">
      <c r="A398" s="47"/>
      <c r="B398" s="48" t="s">
        <v>18</v>
      </c>
      <c r="C398" s="173" t="s">
        <v>103</v>
      </c>
      <c r="D398" s="38" t="s">
        <v>20</v>
      </c>
      <c r="E398" s="40">
        <v>1.75</v>
      </c>
      <c r="F398" s="390"/>
      <c r="G398" s="390">
        <f>E398*F398</f>
        <v>0</v>
      </c>
      <c r="H398" s="391"/>
      <c r="I398" s="434">
        <v>1.7</v>
      </c>
      <c r="J398" s="434">
        <f>E398*I398</f>
        <v>2.975</v>
      </c>
    </row>
    <row r="399" spans="1:10" ht="23.25" customHeight="1">
      <c r="A399" s="47"/>
      <c r="B399" s="48" t="s">
        <v>31</v>
      </c>
      <c r="C399" s="175" t="s">
        <v>52</v>
      </c>
      <c r="D399" s="41" t="s">
        <v>15</v>
      </c>
      <c r="E399" s="41">
        <v>11.9</v>
      </c>
      <c r="F399" s="390"/>
      <c r="G399" s="403"/>
      <c r="H399" s="391">
        <f>E399*F399</f>
        <v>0</v>
      </c>
      <c r="I399" s="434"/>
      <c r="J399" s="434"/>
    </row>
    <row r="400" spans="1:10" ht="24">
      <c r="A400" s="47"/>
      <c r="B400" s="48" t="s">
        <v>18</v>
      </c>
      <c r="C400" s="175" t="s">
        <v>198</v>
      </c>
      <c r="D400" s="41" t="s">
        <v>15</v>
      </c>
      <c r="E400" s="41">
        <v>13.7</v>
      </c>
      <c r="F400" s="390"/>
      <c r="G400" s="403">
        <f>E400*F400</f>
        <v>0</v>
      </c>
      <c r="H400" s="391"/>
      <c r="I400" s="434"/>
      <c r="J400" s="434"/>
    </row>
    <row r="401" spans="1:11" ht="23.25" customHeight="1">
      <c r="A401" s="47"/>
      <c r="B401" s="47" t="s">
        <v>48</v>
      </c>
      <c r="C401" s="176" t="s">
        <v>199</v>
      </c>
      <c r="D401" s="40" t="s">
        <v>16</v>
      </c>
      <c r="E401" s="40">
        <v>10.5</v>
      </c>
      <c r="F401" s="390"/>
      <c r="G401" s="390"/>
      <c r="H401" s="391">
        <f>E401*F401</f>
        <v>0</v>
      </c>
      <c r="I401" s="437"/>
      <c r="J401" s="437"/>
      <c r="K401" s="99"/>
    </row>
    <row r="402" spans="1:10" ht="24">
      <c r="A402" s="47"/>
      <c r="B402" s="47" t="s">
        <v>18</v>
      </c>
      <c r="C402" s="173" t="s">
        <v>202</v>
      </c>
      <c r="D402" s="40" t="s">
        <v>16</v>
      </c>
      <c r="E402" s="40">
        <v>13.65</v>
      </c>
      <c r="F402" s="390"/>
      <c r="G402" s="390">
        <f>E402*F402</f>
        <v>0</v>
      </c>
      <c r="H402" s="391"/>
      <c r="I402" s="437"/>
      <c r="J402" s="437"/>
    </row>
    <row r="403" spans="1:10" ht="36">
      <c r="A403" s="47"/>
      <c r="B403" s="47" t="s">
        <v>19</v>
      </c>
      <c r="C403" s="173" t="s">
        <v>106</v>
      </c>
      <c r="D403" s="39" t="s">
        <v>17</v>
      </c>
      <c r="E403" s="49">
        <v>7</v>
      </c>
      <c r="F403" s="401"/>
      <c r="G403" s="401"/>
      <c r="H403" s="391">
        <f>E403*F403</f>
        <v>0</v>
      </c>
      <c r="I403" s="434"/>
      <c r="J403" s="434"/>
    </row>
    <row r="404" spans="1:10" ht="12.75" customHeight="1">
      <c r="A404" s="47"/>
      <c r="B404" s="59" t="s">
        <v>31</v>
      </c>
      <c r="C404" s="173" t="s">
        <v>25</v>
      </c>
      <c r="D404" s="40" t="s">
        <v>17</v>
      </c>
      <c r="E404" s="40">
        <v>14</v>
      </c>
      <c r="F404" s="390"/>
      <c r="G404" s="390"/>
      <c r="H404" s="391">
        <f>E404*F404</f>
        <v>0</v>
      </c>
      <c r="I404" s="434"/>
      <c r="J404" s="434"/>
    </row>
    <row r="405" spans="1:10" ht="24">
      <c r="A405" s="47"/>
      <c r="B405" s="47" t="s">
        <v>18</v>
      </c>
      <c r="C405" s="173" t="s">
        <v>107</v>
      </c>
      <c r="D405" s="40" t="s">
        <v>16</v>
      </c>
      <c r="E405" s="40">
        <v>14</v>
      </c>
      <c r="F405" s="390"/>
      <c r="G405" s="390">
        <f>E405*F405</f>
        <v>0</v>
      </c>
      <c r="H405" s="391"/>
      <c r="I405" s="434"/>
      <c r="J405" s="434"/>
    </row>
    <row r="406" spans="1:10" ht="24">
      <c r="A406" s="47"/>
      <c r="B406" s="47" t="s">
        <v>18</v>
      </c>
      <c r="C406" s="173" t="s">
        <v>104</v>
      </c>
      <c r="D406" s="40" t="s">
        <v>20</v>
      </c>
      <c r="E406" s="39">
        <v>6.1</v>
      </c>
      <c r="F406" s="390"/>
      <c r="G406" s="390">
        <f>E406*F406</f>
        <v>0</v>
      </c>
      <c r="H406" s="391"/>
      <c r="I406" s="437">
        <v>1.2</v>
      </c>
      <c r="J406" s="437">
        <f>E406*I406</f>
        <v>7.319999999999999</v>
      </c>
    </row>
    <row r="407" spans="1:10" ht="24">
      <c r="A407" s="47"/>
      <c r="B407" s="47" t="s">
        <v>49</v>
      </c>
      <c r="C407" s="173" t="s">
        <v>21</v>
      </c>
      <c r="D407" s="40" t="s">
        <v>22</v>
      </c>
      <c r="E407" s="39">
        <v>0.00043</v>
      </c>
      <c r="F407" s="390"/>
      <c r="G407" s="390"/>
      <c r="H407" s="391">
        <f>E407*F407</f>
        <v>0</v>
      </c>
      <c r="I407" s="434"/>
      <c r="J407" s="434"/>
    </row>
    <row r="408" spans="1:10" ht="24">
      <c r="A408" s="47"/>
      <c r="B408" s="47" t="s">
        <v>18</v>
      </c>
      <c r="C408" s="173" t="s">
        <v>245</v>
      </c>
      <c r="D408" s="40" t="s">
        <v>17</v>
      </c>
      <c r="E408" s="39">
        <v>43</v>
      </c>
      <c r="F408" s="390"/>
      <c r="G408" s="390">
        <f>E408*F408</f>
        <v>0</v>
      </c>
      <c r="H408" s="391"/>
      <c r="I408" s="434"/>
      <c r="J408" s="434"/>
    </row>
    <row r="409" spans="1:10" ht="24">
      <c r="A409" s="47"/>
      <c r="B409" s="47" t="s">
        <v>23</v>
      </c>
      <c r="C409" s="173" t="s">
        <v>109</v>
      </c>
      <c r="D409" s="40" t="s">
        <v>17</v>
      </c>
      <c r="E409" s="40">
        <v>7</v>
      </c>
      <c r="F409" s="404"/>
      <c r="G409" s="404"/>
      <c r="H409" s="391">
        <f>E409*F409</f>
        <v>0</v>
      </c>
      <c r="I409" s="434"/>
      <c r="J409" s="434"/>
    </row>
    <row r="410" spans="1:10" ht="12.75" customHeight="1">
      <c r="A410" s="47"/>
      <c r="B410" s="47" t="s">
        <v>31</v>
      </c>
      <c r="C410" s="173" t="s">
        <v>171</v>
      </c>
      <c r="D410" s="40" t="s">
        <v>17</v>
      </c>
      <c r="E410" s="40">
        <v>7</v>
      </c>
      <c r="F410" s="404"/>
      <c r="G410" s="404"/>
      <c r="H410" s="391">
        <f>E410*F410</f>
        <v>0</v>
      </c>
      <c r="I410" s="434"/>
      <c r="J410" s="434"/>
    </row>
    <row r="411" spans="1:10" ht="46.5" customHeight="1">
      <c r="A411" s="47"/>
      <c r="B411" s="47" t="s">
        <v>18</v>
      </c>
      <c r="C411" s="173" t="s">
        <v>105</v>
      </c>
      <c r="D411" s="40" t="s">
        <v>17</v>
      </c>
      <c r="E411" s="40">
        <v>7</v>
      </c>
      <c r="F411" s="390"/>
      <c r="G411" s="390">
        <f>E411*F411</f>
        <v>0</v>
      </c>
      <c r="H411" s="391"/>
      <c r="I411" s="434"/>
      <c r="J411" s="434"/>
    </row>
    <row r="412" spans="1:10" ht="12.75" customHeight="1">
      <c r="A412" s="47"/>
      <c r="B412" s="47" t="s">
        <v>53</v>
      </c>
      <c r="C412" s="173" t="s">
        <v>24</v>
      </c>
      <c r="D412" s="40" t="s">
        <v>50</v>
      </c>
      <c r="E412" s="40">
        <v>3.5</v>
      </c>
      <c r="F412" s="390"/>
      <c r="G412" s="390"/>
      <c r="H412" s="391">
        <f>E412*F412</f>
        <v>0</v>
      </c>
      <c r="I412" s="437"/>
      <c r="J412" s="437"/>
    </row>
    <row r="413" spans="1:10" ht="24">
      <c r="A413" s="47"/>
      <c r="B413" s="47" t="s">
        <v>18</v>
      </c>
      <c r="C413" s="173" t="s">
        <v>110</v>
      </c>
      <c r="D413" s="40" t="s">
        <v>17</v>
      </c>
      <c r="E413" s="40">
        <v>7</v>
      </c>
      <c r="F413" s="390"/>
      <c r="G413" s="390">
        <f>E413*F413</f>
        <v>0</v>
      </c>
      <c r="H413" s="391"/>
      <c r="I413" s="434"/>
      <c r="J413" s="434"/>
    </row>
    <row r="414" spans="1:10" ht="12.75" customHeight="1">
      <c r="A414" s="47"/>
      <c r="B414" s="47" t="s">
        <v>54</v>
      </c>
      <c r="C414" s="173" t="s">
        <v>112</v>
      </c>
      <c r="D414" s="40" t="s">
        <v>17</v>
      </c>
      <c r="E414" s="40">
        <v>7</v>
      </c>
      <c r="F414" s="390"/>
      <c r="G414" s="390"/>
      <c r="H414" s="391">
        <f>E414*F414</f>
        <v>0</v>
      </c>
      <c r="I414" s="434"/>
      <c r="J414" s="434"/>
    </row>
    <row r="415" spans="1:10" ht="24">
      <c r="A415" s="47"/>
      <c r="B415" s="47" t="s">
        <v>31</v>
      </c>
      <c r="C415" s="173" t="s">
        <v>56</v>
      </c>
      <c r="D415" s="40" t="s">
        <v>15</v>
      </c>
      <c r="E415" s="40">
        <v>1.6</v>
      </c>
      <c r="F415" s="390"/>
      <c r="G415" s="390"/>
      <c r="H415" s="391">
        <f>E415*F415</f>
        <v>0</v>
      </c>
      <c r="I415" s="437"/>
      <c r="J415" s="437"/>
    </row>
    <row r="416" spans="1:10" ht="12.75" customHeight="1">
      <c r="A416" s="47"/>
      <c r="B416" s="47" t="s">
        <v>18</v>
      </c>
      <c r="C416" s="173" t="s">
        <v>55</v>
      </c>
      <c r="D416" s="41" t="s">
        <v>20</v>
      </c>
      <c r="E416" s="41">
        <v>0.16</v>
      </c>
      <c r="F416" s="390"/>
      <c r="G416" s="390">
        <f>E416*F416</f>
        <v>0</v>
      </c>
      <c r="H416" s="391"/>
      <c r="I416" s="434"/>
      <c r="J416" s="434"/>
    </row>
    <row r="417" spans="1:10" ht="24">
      <c r="A417" s="9"/>
      <c r="B417" s="40" t="s">
        <v>31</v>
      </c>
      <c r="C417" s="173" t="s">
        <v>203</v>
      </c>
      <c r="D417" s="66" t="s">
        <v>15</v>
      </c>
      <c r="E417" s="66">
        <v>15</v>
      </c>
      <c r="F417" s="390"/>
      <c r="G417" s="390"/>
      <c r="H417" s="391">
        <f>E417*F417</f>
        <v>0</v>
      </c>
      <c r="I417" s="437"/>
      <c r="J417" s="437"/>
    </row>
    <row r="418" spans="1:10" ht="24">
      <c r="A418" s="9"/>
      <c r="B418" s="40" t="s">
        <v>18</v>
      </c>
      <c r="C418" s="173" t="s">
        <v>219</v>
      </c>
      <c r="D418" s="66" t="s">
        <v>15</v>
      </c>
      <c r="E418" s="66">
        <v>17.25</v>
      </c>
      <c r="F418" s="390"/>
      <c r="G418" s="390">
        <f>E418*F418</f>
        <v>0</v>
      </c>
      <c r="H418" s="391"/>
      <c r="I418" s="437"/>
      <c r="J418" s="437"/>
    </row>
    <row r="419" spans="1:10" ht="24">
      <c r="A419" s="177"/>
      <c r="B419" s="178" t="s">
        <v>75</v>
      </c>
      <c r="C419" s="194" t="s">
        <v>117</v>
      </c>
      <c r="D419" s="178" t="s">
        <v>15</v>
      </c>
      <c r="E419" s="178">
        <v>15</v>
      </c>
      <c r="F419" s="415"/>
      <c r="G419" s="416"/>
      <c r="H419" s="416">
        <f>E419*F419</f>
        <v>0</v>
      </c>
      <c r="I419" s="441"/>
      <c r="J419" s="442"/>
    </row>
    <row r="420" spans="1:10" ht="12.75" customHeight="1">
      <c r="A420" s="47"/>
      <c r="B420" s="47" t="s">
        <v>18</v>
      </c>
      <c r="C420" s="173" t="s">
        <v>103</v>
      </c>
      <c r="D420" s="66" t="s">
        <v>20</v>
      </c>
      <c r="E420" s="66">
        <v>1.5</v>
      </c>
      <c r="F420" s="390"/>
      <c r="G420" s="390">
        <f>E420*F420</f>
        <v>0</v>
      </c>
      <c r="H420" s="391"/>
      <c r="I420" s="437">
        <v>1.8</v>
      </c>
      <c r="J420" s="437">
        <f>E420*I420</f>
        <v>2.7</v>
      </c>
    </row>
    <row r="421" spans="1:10" ht="24">
      <c r="A421" s="47"/>
      <c r="B421" s="47" t="s">
        <v>57</v>
      </c>
      <c r="C421" s="173" t="s">
        <v>170</v>
      </c>
      <c r="D421" s="40" t="s">
        <v>20</v>
      </c>
      <c r="E421" s="50">
        <v>0.7</v>
      </c>
      <c r="F421" s="390"/>
      <c r="G421" s="390">
        <f>E421*F421</f>
        <v>0</v>
      </c>
      <c r="H421" s="391"/>
      <c r="I421" s="434"/>
      <c r="J421" s="434"/>
    </row>
    <row r="422" spans="1:10" ht="24">
      <c r="A422" s="72"/>
      <c r="B422" s="66" t="s">
        <v>51</v>
      </c>
      <c r="C422" s="173" t="s">
        <v>172</v>
      </c>
      <c r="D422" s="39" t="s">
        <v>20</v>
      </c>
      <c r="E422" s="66">
        <v>6</v>
      </c>
      <c r="F422" s="402"/>
      <c r="G422" s="390"/>
      <c r="H422" s="391">
        <f>E422*F422</f>
        <v>0</v>
      </c>
      <c r="I422" s="437"/>
      <c r="J422" s="437"/>
    </row>
    <row r="423" spans="1:10" ht="12.75" customHeight="1">
      <c r="A423" s="72"/>
      <c r="B423" s="66" t="s">
        <v>66</v>
      </c>
      <c r="C423" s="173" t="s">
        <v>260</v>
      </c>
      <c r="D423" s="39" t="s">
        <v>17</v>
      </c>
      <c r="E423" s="66">
        <v>7</v>
      </c>
      <c r="F423" s="402"/>
      <c r="G423" s="390"/>
      <c r="H423" s="391">
        <f>E423*F423</f>
        <v>0</v>
      </c>
      <c r="I423" s="437"/>
      <c r="J423" s="437"/>
    </row>
    <row r="424" spans="1:10" ht="15">
      <c r="A424" s="77" t="s">
        <v>228</v>
      </c>
      <c r="B424" s="310"/>
      <c r="C424" s="100"/>
      <c r="D424" s="101"/>
      <c r="E424" s="102"/>
      <c r="F424" s="405"/>
      <c r="G424" s="406">
        <f>SUM(G395:G423)</f>
        <v>0</v>
      </c>
      <c r="H424" s="406">
        <f>SUM(H395:H423)</f>
        <v>0</v>
      </c>
      <c r="I424" s="438"/>
      <c r="J424" s="438"/>
    </row>
    <row r="425" spans="1:10" ht="15">
      <c r="A425" s="311" t="s">
        <v>217</v>
      </c>
      <c r="B425" s="45"/>
      <c r="C425" s="34"/>
      <c r="D425" s="303"/>
      <c r="E425" s="303"/>
      <c r="F425" s="407"/>
      <c r="G425" s="417">
        <f>SUM(G387,H392,G424,H424)</f>
        <v>0</v>
      </c>
      <c r="H425" s="418"/>
      <c r="I425" s="439"/>
      <c r="J425" s="439"/>
    </row>
    <row r="426" spans="1:10" ht="15.75" thickBot="1">
      <c r="A426" s="77"/>
      <c r="B426" s="18"/>
      <c r="C426" s="34"/>
      <c r="D426" s="303"/>
      <c r="E426" s="303"/>
      <c r="F426" s="407"/>
      <c r="G426" s="410"/>
      <c r="H426" s="411"/>
      <c r="I426" s="439"/>
      <c r="J426" s="439"/>
    </row>
    <row r="427" spans="1:10" ht="14.25" customHeight="1" thickBot="1">
      <c r="A427" s="340" t="s">
        <v>91</v>
      </c>
      <c r="B427" s="341"/>
      <c r="C427" s="341"/>
      <c r="D427" s="341"/>
      <c r="E427" s="341"/>
      <c r="F427" s="341"/>
      <c r="G427" s="341"/>
      <c r="H427" s="341"/>
      <c r="I427" s="341"/>
      <c r="J427" s="342"/>
    </row>
    <row r="428" spans="1:10" ht="14.25" customHeight="1">
      <c r="A428" s="1" t="s">
        <v>65</v>
      </c>
      <c r="B428" s="5"/>
      <c r="C428" s="32"/>
      <c r="D428" s="6"/>
      <c r="E428" s="6"/>
      <c r="F428" s="6"/>
      <c r="G428" s="6"/>
      <c r="H428" s="6"/>
      <c r="I428" s="14"/>
      <c r="J428" s="14"/>
    </row>
    <row r="429" spans="1:10" ht="12.75" customHeight="1">
      <c r="A429" s="9"/>
      <c r="B429" s="9"/>
      <c r="C429" s="330" t="s">
        <v>259</v>
      </c>
      <c r="D429" s="40" t="s">
        <v>17</v>
      </c>
      <c r="E429" s="40">
        <v>3</v>
      </c>
      <c r="F429" s="390"/>
      <c r="G429" s="390">
        <f>E429*F429</f>
        <v>0</v>
      </c>
      <c r="H429" s="391"/>
      <c r="I429" s="434"/>
      <c r="J429" s="434"/>
    </row>
    <row r="430" spans="1:10" ht="14.25" customHeight="1">
      <c r="A430" s="75" t="s">
        <v>229</v>
      </c>
      <c r="B430" s="11"/>
      <c r="C430" s="12"/>
      <c r="D430" s="11"/>
      <c r="E430" s="11"/>
      <c r="F430" s="393"/>
      <c r="G430" s="394">
        <f>SUM(G429)</f>
        <v>0</v>
      </c>
      <c r="H430" s="395"/>
      <c r="I430" s="435"/>
      <c r="J430" s="435"/>
    </row>
    <row r="431" spans="1:10" ht="14.25" customHeight="1">
      <c r="A431" s="10"/>
      <c r="B431" s="11"/>
      <c r="C431" s="12"/>
      <c r="D431" s="11"/>
      <c r="E431" s="11"/>
      <c r="F431" s="393"/>
      <c r="G431" s="393"/>
      <c r="H431" s="395"/>
      <c r="I431" s="435"/>
      <c r="J431" s="435"/>
    </row>
    <row r="432" spans="1:10" ht="14.25" customHeight="1">
      <c r="A432" s="331" t="s">
        <v>73</v>
      </c>
      <c r="B432" s="332"/>
      <c r="C432" s="15"/>
      <c r="D432" s="15"/>
      <c r="E432" s="15"/>
      <c r="F432" s="412"/>
      <c r="G432" s="412"/>
      <c r="H432" s="413"/>
      <c r="I432" s="435"/>
      <c r="J432" s="435"/>
    </row>
    <row r="433" spans="1:10" ht="60" customHeight="1">
      <c r="A433" s="72"/>
      <c r="B433" s="66" t="s">
        <v>47</v>
      </c>
      <c r="C433" s="173" t="s">
        <v>94</v>
      </c>
      <c r="D433" s="39" t="s">
        <v>17</v>
      </c>
      <c r="E433" s="66">
        <v>2</v>
      </c>
      <c r="F433" s="402"/>
      <c r="G433" s="402"/>
      <c r="H433" s="402">
        <f>E433*F433</f>
        <v>0</v>
      </c>
      <c r="I433" s="437"/>
      <c r="J433" s="436"/>
    </row>
    <row r="434" spans="1:10" ht="58.5" customHeight="1">
      <c r="A434" s="72"/>
      <c r="B434" s="66" t="s">
        <v>74</v>
      </c>
      <c r="C434" s="173" t="s">
        <v>95</v>
      </c>
      <c r="D434" s="39" t="s">
        <v>17</v>
      </c>
      <c r="E434" s="66">
        <v>1</v>
      </c>
      <c r="F434" s="402"/>
      <c r="G434" s="402"/>
      <c r="H434" s="402">
        <f>E434*F434</f>
        <v>0</v>
      </c>
      <c r="I434" s="437"/>
      <c r="J434" s="436"/>
    </row>
    <row r="435" spans="1:10" ht="14.25" customHeight="1">
      <c r="A435" s="73" t="s">
        <v>230</v>
      </c>
      <c r="B435" s="65"/>
      <c r="C435" s="17"/>
      <c r="D435" s="304"/>
      <c r="E435" s="304"/>
      <c r="F435" s="396"/>
      <c r="G435" s="396"/>
      <c r="H435" s="398">
        <f>SUM(H433:H434)</f>
        <v>0</v>
      </c>
      <c r="I435" s="435"/>
      <c r="J435" s="435"/>
    </row>
    <row r="436" spans="1:10" ht="14.25" customHeight="1">
      <c r="A436" s="18"/>
      <c r="B436" s="18"/>
      <c r="C436" s="33"/>
      <c r="D436" s="20"/>
      <c r="E436" s="20"/>
      <c r="F436" s="399"/>
      <c r="G436" s="399"/>
      <c r="H436" s="396"/>
      <c r="I436" s="435"/>
      <c r="J436" s="435"/>
    </row>
    <row r="437" spans="1:10" ht="14.25" customHeight="1">
      <c r="A437" s="74" t="s">
        <v>63</v>
      </c>
      <c r="B437" s="304"/>
      <c r="C437" s="33"/>
      <c r="D437" s="19"/>
      <c r="E437" s="19"/>
      <c r="F437" s="400"/>
      <c r="G437" s="400"/>
      <c r="H437" s="396"/>
      <c r="I437" s="435"/>
      <c r="J437" s="435"/>
    </row>
    <row r="438" spans="1:10" ht="35.25" customHeight="1">
      <c r="A438" s="47"/>
      <c r="B438" s="48" t="s">
        <v>125</v>
      </c>
      <c r="C438" s="173" t="s">
        <v>126</v>
      </c>
      <c r="D438" s="39" t="s">
        <v>17</v>
      </c>
      <c r="E438" s="49">
        <v>3</v>
      </c>
      <c r="F438" s="390"/>
      <c r="G438" s="401"/>
      <c r="H438" s="391">
        <f>E438*F438</f>
        <v>0</v>
      </c>
      <c r="I438" s="434"/>
      <c r="J438" s="434"/>
    </row>
    <row r="439" spans="1:10" ht="12.75" customHeight="1">
      <c r="A439" s="47"/>
      <c r="B439" s="48" t="s">
        <v>31</v>
      </c>
      <c r="C439" s="173" t="s">
        <v>27</v>
      </c>
      <c r="D439" s="40" t="s">
        <v>15</v>
      </c>
      <c r="E439" s="40">
        <v>12</v>
      </c>
      <c r="F439" s="390"/>
      <c r="G439" s="401"/>
      <c r="H439" s="391">
        <f>E439*F439</f>
        <v>0</v>
      </c>
      <c r="I439" s="437"/>
      <c r="J439" s="437"/>
    </row>
    <row r="440" spans="1:10" ht="24" customHeight="1">
      <c r="A440" s="47"/>
      <c r="B440" s="48" t="s">
        <v>31</v>
      </c>
      <c r="C440" s="173" t="s">
        <v>102</v>
      </c>
      <c r="D440" s="40" t="s">
        <v>17</v>
      </c>
      <c r="E440" s="40">
        <v>3</v>
      </c>
      <c r="F440" s="390"/>
      <c r="G440" s="390"/>
      <c r="H440" s="391">
        <f>E440*F440</f>
        <v>0</v>
      </c>
      <c r="I440" s="437"/>
      <c r="J440" s="437"/>
    </row>
    <row r="441" spans="1:10" ht="12.75" customHeight="1">
      <c r="A441" s="47"/>
      <c r="B441" s="48" t="s">
        <v>18</v>
      </c>
      <c r="C441" s="173" t="s">
        <v>103</v>
      </c>
      <c r="D441" s="38" t="s">
        <v>20</v>
      </c>
      <c r="E441" s="40">
        <v>0.75</v>
      </c>
      <c r="F441" s="390"/>
      <c r="G441" s="390">
        <f>E441*F441</f>
        <v>0</v>
      </c>
      <c r="H441" s="391"/>
      <c r="I441" s="434">
        <v>1.7</v>
      </c>
      <c r="J441" s="434">
        <f>E441*I441</f>
        <v>1.275</v>
      </c>
    </row>
    <row r="442" spans="1:10" ht="24.75" customHeight="1">
      <c r="A442" s="47"/>
      <c r="B442" s="48" t="s">
        <v>31</v>
      </c>
      <c r="C442" s="175" t="s">
        <v>52</v>
      </c>
      <c r="D442" s="41" t="s">
        <v>15</v>
      </c>
      <c r="E442" s="41">
        <v>5.1</v>
      </c>
      <c r="F442" s="390"/>
      <c r="G442" s="403"/>
      <c r="H442" s="391">
        <f>E442*F442</f>
        <v>0</v>
      </c>
      <c r="I442" s="434"/>
      <c r="J442" s="434"/>
    </row>
    <row r="443" spans="1:10" ht="24">
      <c r="A443" s="47"/>
      <c r="B443" s="48" t="s">
        <v>18</v>
      </c>
      <c r="C443" s="175" t="s">
        <v>198</v>
      </c>
      <c r="D443" s="41" t="s">
        <v>15</v>
      </c>
      <c r="E443" s="41">
        <v>5.86</v>
      </c>
      <c r="F443" s="390"/>
      <c r="G443" s="403">
        <f>E443*F443</f>
        <v>0</v>
      </c>
      <c r="H443" s="391"/>
      <c r="I443" s="434"/>
      <c r="J443" s="434"/>
    </row>
    <row r="444" spans="1:10" ht="25.5" customHeight="1">
      <c r="A444" s="47"/>
      <c r="B444" s="47" t="s">
        <v>48</v>
      </c>
      <c r="C444" s="176" t="s">
        <v>199</v>
      </c>
      <c r="D444" s="40" t="s">
        <v>16</v>
      </c>
      <c r="E444" s="40">
        <v>4.5</v>
      </c>
      <c r="F444" s="390"/>
      <c r="G444" s="390"/>
      <c r="H444" s="391">
        <f>E444*F444</f>
        <v>0</v>
      </c>
      <c r="I444" s="437"/>
      <c r="J444" s="437"/>
    </row>
    <row r="445" spans="1:10" ht="24">
      <c r="A445" s="47"/>
      <c r="B445" s="47" t="s">
        <v>18</v>
      </c>
      <c r="C445" s="173" t="s">
        <v>202</v>
      </c>
      <c r="D445" s="40" t="s">
        <v>16</v>
      </c>
      <c r="E445" s="40">
        <v>5.85</v>
      </c>
      <c r="F445" s="390"/>
      <c r="G445" s="390">
        <f>E445*F445</f>
        <v>0</v>
      </c>
      <c r="H445" s="391"/>
      <c r="I445" s="437"/>
      <c r="J445" s="437"/>
    </row>
    <row r="446" spans="1:10" ht="36" customHeight="1">
      <c r="A446" s="47"/>
      <c r="B446" s="47" t="s">
        <v>19</v>
      </c>
      <c r="C446" s="173" t="s">
        <v>106</v>
      </c>
      <c r="D446" s="39" t="s">
        <v>17</v>
      </c>
      <c r="E446" s="49">
        <v>3</v>
      </c>
      <c r="F446" s="401"/>
      <c r="G446" s="401"/>
      <c r="H446" s="391">
        <f>E446*F446</f>
        <v>0</v>
      </c>
      <c r="I446" s="434"/>
      <c r="J446" s="434"/>
    </row>
    <row r="447" spans="1:10" ht="12.75" customHeight="1">
      <c r="A447" s="47"/>
      <c r="B447" s="59" t="s">
        <v>31</v>
      </c>
      <c r="C447" s="173" t="s">
        <v>25</v>
      </c>
      <c r="D447" s="40" t="s">
        <v>17</v>
      </c>
      <c r="E447" s="40">
        <v>6</v>
      </c>
      <c r="F447" s="390"/>
      <c r="G447" s="390"/>
      <c r="H447" s="391">
        <f>E447*F447</f>
        <v>0</v>
      </c>
      <c r="I447" s="434"/>
      <c r="J447" s="434"/>
    </row>
    <row r="448" spans="1:10" ht="23.25" customHeight="1">
      <c r="A448" s="47"/>
      <c r="B448" s="47" t="s">
        <v>18</v>
      </c>
      <c r="C448" s="173" t="s">
        <v>107</v>
      </c>
      <c r="D448" s="40" t="s">
        <v>16</v>
      </c>
      <c r="E448" s="40">
        <v>6</v>
      </c>
      <c r="F448" s="390"/>
      <c r="G448" s="390">
        <f>E448*F448</f>
        <v>0</v>
      </c>
      <c r="H448" s="391"/>
      <c r="I448" s="434"/>
      <c r="J448" s="434"/>
    </row>
    <row r="449" spans="1:10" ht="24.75" customHeight="1">
      <c r="A449" s="47"/>
      <c r="B449" s="47" t="s">
        <v>18</v>
      </c>
      <c r="C449" s="173" t="s">
        <v>104</v>
      </c>
      <c r="D449" s="40" t="s">
        <v>20</v>
      </c>
      <c r="E449" s="39">
        <v>5.25</v>
      </c>
      <c r="F449" s="390"/>
      <c r="G449" s="390">
        <f>E449*F449</f>
        <v>0</v>
      </c>
      <c r="H449" s="391"/>
      <c r="I449" s="437">
        <v>1.2</v>
      </c>
      <c r="J449" s="437">
        <f>E449*I449</f>
        <v>6.3</v>
      </c>
    </row>
    <row r="450" spans="1:10" ht="23.25" customHeight="1">
      <c r="A450" s="47"/>
      <c r="B450" s="47" t="s">
        <v>49</v>
      </c>
      <c r="C450" s="173" t="s">
        <v>21</v>
      </c>
      <c r="D450" s="40" t="s">
        <v>22</v>
      </c>
      <c r="E450" s="39">
        <v>0.00018</v>
      </c>
      <c r="F450" s="390"/>
      <c r="G450" s="390"/>
      <c r="H450" s="391">
        <f>E450*F450</f>
        <v>0</v>
      </c>
      <c r="I450" s="434"/>
      <c r="J450" s="434"/>
    </row>
    <row r="451" spans="1:10" ht="26.25" customHeight="1">
      <c r="A451" s="47"/>
      <c r="B451" s="47" t="s">
        <v>18</v>
      </c>
      <c r="C451" s="173" t="s">
        <v>245</v>
      </c>
      <c r="D451" s="40" t="s">
        <v>17</v>
      </c>
      <c r="E451" s="39">
        <v>18.5</v>
      </c>
      <c r="F451" s="390"/>
      <c r="G451" s="390">
        <f>E451*F451</f>
        <v>0</v>
      </c>
      <c r="H451" s="391"/>
      <c r="I451" s="434"/>
      <c r="J451" s="434"/>
    </row>
    <row r="452" spans="1:10" ht="25.5" customHeight="1">
      <c r="A452" s="47"/>
      <c r="B452" s="47" t="s">
        <v>23</v>
      </c>
      <c r="C452" s="173" t="s">
        <v>109</v>
      </c>
      <c r="D452" s="40" t="s">
        <v>17</v>
      </c>
      <c r="E452" s="40">
        <v>3</v>
      </c>
      <c r="F452" s="404"/>
      <c r="G452" s="404"/>
      <c r="H452" s="391">
        <f>E452*F452</f>
        <v>0</v>
      </c>
      <c r="I452" s="434"/>
      <c r="J452" s="434"/>
    </row>
    <row r="453" spans="1:10" ht="12.75" customHeight="1">
      <c r="A453" s="47"/>
      <c r="B453" s="47" t="s">
        <v>31</v>
      </c>
      <c r="C453" s="173" t="s">
        <v>171</v>
      </c>
      <c r="D453" s="40" t="s">
        <v>17</v>
      </c>
      <c r="E453" s="40">
        <v>3</v>
      </c>
      <c r="F453" s="404"/>
      <c r="G453" s="404"/>
      <c r="H453" s="391">
        <f>E453*F453</f>
        <v>0</v>
      </c>
      <c r="I453" s="434"/>
      <c r="J453" s="434"/>
    </row>
    <row r="454" spans="1:10" ht="48.75" customHeight="1">
      <c r="A454" s="47"/>
      <c r="B454" s="47" t="s">
        <v>18</v>
      </c>
      <c r="C454" s="173" t="s">
        <v>105</v>
      </c>
      <c r="D454" s="40" t="s">
        <v>17</v>
      </c>
      <c r="E454" s="40">
        <v>3</v>
      </c>
      <c r="F454" s="390"/>
      <c r="G454" s="390">
        <f>E454*F454</f>
        <v>0</v>
      </c>
      <c r="H454" s="391"/>
      <c r="I454" s="434"/>
      <c r="J454" s="434"/>
    </row>
    <row r="455" spans="1:10" ht="15" customHeight="1">
      <c r="A455" s="47"/>
      <c r="B455" s="47" t="s">
        <v>53</v>
      </c>
      <c r="C455" s="173" t="s">
        <v>24</v>
      </c>
      <c r="D455" s="40" t="s">
        <v>50</v>
      </c>
      <c r="E455" s="40">
        <v>1.5</v>
      </c>
      <c r="F455" s="390"/>
      <c r="G455" s="390"/>
      <c r="H455" s="391">
        <f>E455*F455</f>
        <v>0</v>
      </c>
      <c r="I455" s="437"/>
      <c r="J455" s="437"/>
    </row>
    <row r="456" spans="1:10" ht="24">
      <c r="A456" s="47"/>
      <c r="B456" s="47" t="s">
        <v>18</v>
      </c>
      <c r="C456" s="173" t="s">
        <v>110</v>
      </c>
      <c r="D456" s="40" t="s">
        <v>17</v>
      </c>
      <c r="E456" s="40">
        <v>3</v>
      </c>
      <c r="F456" s="390"/>
      <c r="G456" s="390">
        <f>E456*F456</f>
        <v>0</v>
      </c>
      <c r="H456" s="391"/>
      <c r="I456" s="434"/>
      <c r="J456" s="434"/>
    </row>
    <row r="457" spans="1:10" ht="12.75" customHeight="1">
      <c r="A457" s="47"/>
      <c r="B457" s="47" t="s">
        <v>54</v>
      </c>
      <c r="C457" s="173" t="s">
        <v>112</v>
      </c>
      <c r="D457" s="40" t="s">
        <v>17</v>
      </c>
      <c r="E457" s="40">
        <v>3</v>
      </c>
      <c r="F457" s="390"/>
      <c r="G457" s="390"/>
      <c r="H457" s="391">
        <f>E457*F457</f>
        <v>0</v>
      </c>
      <c r="I457" s="434"/>
      <c r="J457" s="434"/>
    </row>
    <row r="458" spans="1:10" ht="24">
      <c r="A458" s="9"/>
      <c r="B458" s="40" t="s">
        <v>31</v>
      </c>
      <c r="C458" s="173" t="s">
        <v>203</v>
      </c>
      <c r="D458" s="66" t="s">
        <v>15</v>
      </c>
      <c r="E458" s="66">
        <v>9</v>
      </c>
      <c r="F458" s="390"/>
      <c r="G458" s="390"/>
      <c r="H458" s="391">
        <f>E458*F458</f>
        <v>0</v>
      </c>
      <c r="I458" s="437"/>
      <c r="J458" s="437"/>
    </row>
    <row r="459" spans="1:10" ht="23.25" customHeight="1">
      <c r="A459" s="9"/>
      <c r="B459" s="40" t="s">
        <v>18</v>
      </c>
      <c r="C459" s="173" t="s">
        <v>219</v>
      </c>
      <c r="D459" s="66" t="s">
        <v>15</v>
      </c>
      <c r="E459" s="66">
        <v>10.35</v>
      </c>
      <c r="F459" s="390"/>
      <c r="G459" s="390">
        <f>E459*F459</f>
        <v>0</v>
      </c>
      <c r="H459" s="391"/>
      <c r="I459" s="437"/>
      <c r="J459" s="437"/>
    </row>
    <row r="460" spans="1:10" ht="24" customHeight="1">
      <c r="A460" s="177"/>
      <c r="B460" s="178" t="s">
        <v>75</v>
      </c>
      <c r="C460" s="194" t="s">
        <v>117</v>
      </c>
      <c r="D460" s="178" t="s">
        <v>15</v>
      </c>
      <c r="E460" s="178">
        <v>9</v>
      </c>
      <c r="F460" s="415"/>
      <c r="G460" s="416"/>
      <c r="H460" s="416">
        <f>E460*F460</f>
        <v>0</v>
      </c>
      <c r="I460" s="441"/>
      <c r="J460" s="442"/>
    </row>
    <row r="461" spans="1:10" ht="12.75" customHeight="1">
      <c r="A461" s="47"/>
      <c r="B461" s="47" t="s">
        <v>18</v>
      </c>
      <c r="C461" s="173" t="s">
        <v>103</v>
      </c>
      <c r="D461" s="66" t="s">
        <v>20</v>
      </c>
      <c r="E461" s="66">
        <v>0.9</v>
      </c>
      <c r="F461" s="390"/>
      <c r="G461" s="390">
        <f>E461*F461</f>
        <v>0</v>
      </c>
      <c r="H461" s="391"/>
      <c r="I461" s="437">
        <v>1.8</v>
      </c>
      <c r="J461" s="437">
        <f>E461*I461</f>
        <v>1.62</v>
      </c>
    </row>
    <row r="462" spans="1:10" ht="23.25" customHeight="1">
      <c r="A462" s="47"/>
      <c r="B462" s="47" t="s">
        <v>57</v>
      </c>
      <c r="C462" s="173" t="s">
        <v>170</v>
      </c>
      <c r="D462" s="40" t="s">
        <v>20</v>
      </c>
      <c r="E462" s="50">
        <v>0.3</v>
      </c>
      <c r="F462" s="390"/>
      <c r="G462" s="390">
        <f>E462*F462</f>
        <v>0</v>
      </c>
      <c r="H462" s="391"/>
      <c r="I462" s="434"/>
      <c r="J462" s="434"/>
    </row>
    <row r="463" spans="1:10" ht="24" customHeight="1">
      <c r="A463" s="72"/>
      <c r="B463" s="66" t="s">
        <v>51</v>
      </c>
      <c r="C463" s="173" t="s">
        <v>172</v>
      </c>
      <c r="D463" s="39" t="s">
        <v>20</v>
      </c>
      <c r="E463" s="66">
        <v>5.3</v>
      </c>
      <c r="F463" s="402"/>
      <c r="G463" s="390"/>
      <c r="H463" s="391">
        <f>E463*F463</f>
        <v>0</v>
      </c>
      <c r="I463" s="437"/>
      <c r="J463" s="437"/>
    </row>
    <row r="464" spans="1:10" ht="12.75" customHeight="1">
      <c r="A464" s="72"/>
      <c r="B464" s="66" t="s">
        <v>66</v>
      </c>
      <c r="C464" s="173" t="s">
        <v>260</v>
      </c>
      <c r="D464" s="39" t="s">
        <v>17</v>
      </c>
      <c r="E464" s="66">
        <v>3</v>
      </c>
      <c r="F464" s="402"/>
      <c r="G464" s="390"/>
      <c r="H464" s="391">
        <f>E464*F464</f>
        <v>0</v>
      </c>
      <c r="I464" s="437"/>
      <c r="J464" s="437"/>
    </row>
    <row r="465" spans="1:10" ht="14.25" customHeight="1">
      <c r="A465" s="77" t="s">
        <v>228</v>
      </c>
      <c r="B465" s="310"/>
      <c r="C465" s="100"/>
      <c r="D465" s="101"/>
      <c r="E465" s="102"/>
      <c r="F465" s="405"/>
      <c r="G465" s="406">
        <f>SUM(G438:G464)</f>
        <v>0</v>
      </c>
      <c r="H465" s="406">
        <f>SUM(H438:H464)</f>
        <v>0</v>
      </c>
      <c r="I465" s="438"/>
      <c r="J465" s="438"/>
    </row>
    <row r="466" spans="1:10" ht="14.25" customHeight="1">
      <c r="A466" s="311" t="s">
        <v>192</v>
      </c>
      <c r="B466" s="18"/>
      <c r="C466" s="34"/>
      <c r="D466" s="303"/>
      <c r="E466" s="303"/>
      <c r="F466" s="407"/>
      <c r="G466" s="417">
        <f>SUM(G430,H435,G465,H465)</f>
        <v>0</v>
      </c>
      <c r="H466" s="418"/>
      <c r="I466" s="439"/>
      <c r="J466" s="439"/>
    </row>
    <row r="467" spans="1:10" ht="14.25" customHeight="1">
      <c r="A467" s="77"/>
      <c r="B467" s="18"/>
      <c r="C467" s="34"/>
      <c r="D467" s="303"/>
      <c r="E467" s="303"/>
      <c r="F467" s="407"/>
      <c r="G467" s="410"/>
      <c r="H467" s="411"/>
      <c r="I467" s="409"/>
      <c r="J467" s="409"/>
    </row>
    <row r="468" spans="1:10" ht="14.25" customHeight="1">
      <c r="A468" s="357" t="s">
        <v>208</v>
      </c>
      <c r="B468" s="358"/>
      <c r="C468" s="358"/>
      <c r="D468" s="358"/>
      <c r="E468" s="358"/>
      <c r="F468" s="358"/>
      <c r="G468" s="358"/>
      <c r="H468" s="358"/>
      <c r="I468" s="358"/>
      <c r="J468" s="359"/>
    </row>
    <row r="469" spans="1:10" ht="14.25" customHeight="1">
      <c r="A469" s="1" t="s">
        <v>65</v>
      </c>
      <c r="B469" s="42"/>
      <c r="C469" s="43"/>
      <c r="D469" s="6"/>
      <c r="E469" s="6"/>
      <c r="F469" s="6"/>
      <c r="G469" s="6"/>
      <c r="H469" s="6"/>
      <c r="I469" s="14"/>
      <c r="J469" s="14"/>
    </row>
    <row r="470" spans="1:10" ht="25.5" customHeight="1">
      <c r="A470" s="40"/>
      <c r="B470" s="40"/>
      <c r="C470" s="330" t="s">
        <v>257</v>
      </c>
      <c r="D470" s="40" t="s">
        <v>17</v>
      </c>
      <c r="E470" s="40">
        <v>2</v>
      </c>
      <c r="F470" s="390"/>
      <c r="G470" s="390">
        <f>E470*F470</f>
        <v>0</v>
      </c>
      <c r="H470" s="391"/>
      <c r="I470" s="434"/>
      <c r="J470" s="434"/>
    </row>
    <row r="471" spans="1:10" ht="14.25" customHeight="1">
      <c r="A471" s="75" t="s">
        <v>229</v>
      </c>
      <c r="B471" s="44"/>
      <c r="C471" s="12"/>
      <c r="D471" s="67"/>
      <c r="E471" s="67"/>
      <c r="F471" s="426"/>
      <c r="G471" s="394">
        <f>SUM(G470)</f>
        <v>0</v>
      </c>
      <c r="H471" s="427"/>
      <c r="I471" s="447"/>
      <c r="J471" s="447"/>
    </row>
    <row r="472" spans="1:10" ht="14.25" customHeight="1">
      <c r="A472" s="10"/>
      <c r="B472" s="11"/>
      <c r="C472" s="12"/>
      <c r="D472" s="67"/>
      <c r="E472" s="67"/>
      <c r="F472" s="426"/>
      <c r="G472" s="426"/>
      <c r="H472" s="427"/>
      <c r="I472" s="447"/>
      <c r="J472" s="447"/>
    </row>
    <row r="473" spans="1:10" ht="14.25" customHeight="1">
      <c r="A473" s="331" t="s">
        <v>64</v>
      </c>
      <c r="B473" s="333"/>
      <c r="C473" s="15"/>
      <c r="D473" s="63"/>
      <c r="E473" s="63"/>
      <c r="F473" s="432"/>
      <c r="G473" s="432"/>
      <c r="H473" s="429"/>
      <c r="I473" s="448"/>
      <c r="J473" s="448"/>
    </row>
    <row r="474" spans="1:11" ht="60" customHeight="1">
      <c r="A474" s="307"/>
      <c r="B474" s="308" t="s">
        <v>72</v>
      </c>
      <c r="C474" s="173" t="s">
        <v>96</v>
      </c>
      <c r="D474" s="39" t="s">
        <v>17</v>
      </c>
      <c r="E474" s="66">
        <v>2</v>
      </c>
      <c r="F474" s="402"/>
      <c r="G474" s="402"/>
      <c r="H474" s="402">
        <f>E474*F474</f>
        <v>0</v>
      </c>
      <c r="I474" s="437"/>
      <c r="J474" s="436"/>
      <c r="K474" s="99"/>
    </row>
    <row r="475" spans="1:10" ht="14.25" customHeight="1">
      <c r="A475" s="77" t="s">
        <v>230</v>
      </c>
      <c r="B475" s="45"/>
      <c r="C475" s="17"/>
      <c r="D475" s="68"/>
      <c r="E475" s="68"/>
      <c r="F475" s="428"/>
      <c r="G475" s="428"/>
      <c r="H475" s="398">
        <f>SUM(H474)</f>
        <v>0</v>
      </c>
      <c r="I475" s="447"/>
      <c r="J475" s="447"/>
    </row>
    <row r="476" spans="1:10" ht="14.25" customHeight="1">
      <c r="A476" s="18"/>
      <c r="B476" s="18"/>
      <c r="C476" s="33"/>
      <c r="D476" s="69"/>
      <c r="E476" s="69"/>
      <c r="F476" s="430"/>
      <c r="G476" s="430"/>
      <c r="H476" s="428"/>
      <c r="I476" s="447"/>
      <c r="J476" s="447"/>
    </row>
    <row r="477" spans="1:10" ht="14.25" customHeight="1">
      <c r="A477" s="74" t="s">
        <v>63</v>
      </c>
      <c r="B477" s="46"/>
      <c r="C477" s="33"/>
      <c r="D477" s="70"/>
      <c r="E477" s="70"/>
      <c r="F477" s="431"/>
      <c r="G477" s="431"/>
      <c r="H477" s="428"/>
      <c r="I477" s="447"/>
      <c r="J477" s="447"/>
    </row>
    <row r="478" spans="1:10" ht="58.5" customHeight="1">
      <c r="A478" s="47"/>
      <c r="B478" s="48" t="s">
        <v>69</v>
      </c>
      <c r="C478" s="173" t="s">
        <v>114</v>
      </c>
      <c r="D478" s="39" t="s">
        <v>17</v>
      </c>
      <c r="E478" s="49">
        <v>2</v>
      </c>
      <c r="F478" s="390"/>
      <c r="G478" s="401"/>
      <c r="H478" s="391">
        <f>E478*F478</f>
        <v>0</v>
      </c>
      <c r="I478" s="434"/>
      <c r="J478" s="434"/>
    </row>
    <row r="479" spans="1:10" ht="12.75" customHeight="1">
      <c r="A479" s="47"/>
      <c r="B479" s="48" t="s">
        <v>31</v>
      </c>
      <c r="C479" s="173" t="s">
        <v>27</v>
      </c>
      <c r="D479" s="40" t="s">
        <v>15</v>
      </c>
      <c r="E479" s="40">
        <v>8</v>
      </c>
      <c r="F479" s="390"/>
      <c r="G479" s="401"/>
      <c r="H479" s="391">
        <f>E479*F479</f>
        <v>0</v>
      </c>
      <c r="I479" s="437"/>
      <c r="J479" s="437"/>
    </row>
    <row r="480" spans="1:10" ht="27" customHeight="1">
      <c r="A480" s="47"/>
      <c r="B480" s="48" t="s">
        <v>31</v>
      </c>
      <c r="C480" s="173" t="s">
        <v>102</v>
      </c>
      <c r="D480" s="40" t="s">
        <v>17</v>
      </c>
      <c r="E480" s="40">
        <v>2</v>
      </c>
      <c r="F480" s="390"/>
      <c r="G480" s="390"/>
      <c r="H480" s="391">
        <f>E480*F480</f>
        <v>0</v>
      </c>
      <c r="I480" s="437"/>
      <c r="J480" s="437"/>
    </row>
    <row r="481" spans="1:10" ht="14.25" customHeight="1">
      <c r="A481" s="47"/>
      <c r="B481" s="48" t="s">
        <v>18</v>
      </c>
      <c r="C481" s="173" t="s">
        <v>103</v>
      </c>
      <c r="D481" s="38" t="s">
        <v>20</v>
      </c>
      <c r="E481" s="40">
        <v>0.5</v>
      </c>
      <c r="F481" s="390"/>
      <c r="G481" s="390">
        <f>E481*F481</f>
        <v>0</v>
      </c>
      <c r="H481" s="391"/>
      <c r="I481" s="434">
        <v>1.7</v>
      </c>
      <c r="J481" s="434">
        <f>E481*I481</f>
        <v>0.85</v>
      </c>
    </row>
    <row r="482" spans="1:10" ht="23.25" customHeight="1">
      <c r="A482" s="47"/>
      <c r="B482" s="48" t="s">
        <v>31</v>
      </c>
      <c r="C482" s="175" t="s">
        <v>52</v>
      </c>
      <c r="D482" s="41" t="s">
        <v>15</v>
      </c>
      <c r="E482" s="41">
        <v>3.4</v>
      </c>
      <c r="F482" s="390"/>
      <c r="G482" s="403"/>
      <c r="H482" s="391">
        <f>E482*F482</f>
        <v>0</v>
      </c>
      <c r="I482" s="434"/>
      <c r="J482" s="434"/>
    </row>
    <row r="483" spans="1:10" ht="24">
      <c r="A483" s="47"/>
      <c r="B483" s="48" t="s">
        <v>18</v>
      </c>
      <c r="C483" s="175" t="s">
        <v>198</v>
      </c>
      <c r="D483" s="41" t="s">
        <v>15</v>
      </c>
      <c r="E483" s="41">
        <v>3.5</v>
      </c>
      <c r="F483" s="390"/>
      <c r="G483" s="403">
        <f>E483*F483</f>
        <v>0</v>
      </c>
      <c r="H483" s="391"/>
      <c r="I483" s="434"/>
      <c r="J483" s="434"/>
    </row>
    <row r="484" spans="1:10" ht="24" customHeight="1">
      <c r="A484" s="47"/>
      <c r="B484" s="47" t="s">
        <v>48</v>
      </c>
      <c r="C484" s="176" t="s">
        <v>199</v>
      </c>
      <c r="D484" s="40" t="s">
        <v>16</v>
      </c>
      <c r="E484" s="40">
        <v>3</v>
      </c>
      <c r="F484" s="390"/>
      <c r="G484" s="390"/>
      <c r="H484" s="391">
        <f>E484*F484</f>
        <v>0</v>
      </c>
      <c r="I484" s="437"/>
      <c r="J484" s="437"/>
    </row>
    <row r="485" spans="1:10" ht="24">
      <c r="A485" s="47"/>
      <c r="B485" s="47" t="s">
        <v>18</v>
      </c>
      <c r="C485" s="173" t="s">
        <v>209</v>
      </c>
      <c r="D485" s="40" t="s">
        <v>16</v>
      </c>
      <c r="E485" s="40">
        <v>3.9</v>
      </c>
      <c r="F485" s="390"/>
      <c r="G485" s="390">
        <f>E485*F485</f>
        <v>0</v>
      </c>
      <c r="H485" s="391"/>
      <c r="I485" s="437"/>
      <c r="J485" s="437"/>
    </row>
    <row r="486" spans="1:10" ht="36" customHeight="1">
      <c r="A486" s="47"/>
      <c r="B486" s="47" t="s">
        <v>19</v>
      </c>
      <c r="C486" s="173" t="s">
        <v>106</v>
      </c>
      <c r="D486" s="39" t="s">
        <v>17</v>
      </c>
      <c r="E486" s="49">
        <v>2</v>
      </c>
      <c r="F486" s="401"/>
      <c r="G486" s="401"/>
      <c r="H486" s="391">
        <f>E486*F486</f>
        <v>0</v>
      </c>
      <c r="I486" s="434"/>
      <c r="J486" s="434"/>
    </row>
    <row r="487" spans="1:10" ht="12.75" customHeight="1">
      <c r="A487" s="47"/>
      <c r="B487" s="59" t="s">
        <v>31</v>
      </c>
      <c r="C487" s="173" t="s">
        <v>25</v>
      </c>
      <c r="D487" s="40" t="s">
        <v>17</v>
      </c>
      <c r="E487" s="40">
        <v>4</v>
      </c>
      <c r="F487" s="390"/>
      <c r="G487" s="390"/>
      <c r="H487" s="391">
        <f>E487*F487</f>
        <v>0</v>
      </c>
      <c r="I487" s="434"/>
      <c r="J487" s="434"/>
    </row>
    <row r="488" spans="1:10" ht="24" customHeight="1">
      <c r="A488" s="47"/>
      <c r="B488" s="47" t="s">
        <v>18</v>
      </c>
      <c r="C488" s="173" t="s">
        <v>107</v>
      </c>
      <c r="D488" s="40" t="s">
        <v>16</v>
      </c>
      <c r="E488" s="40">
        <v>4</v>
      </c>
      <c r="F488" s="390"/>
      <c r="G488" s="390">
        <f>E488*F488</f>
        <v>0</v>
      </c>
      <c r="H488" s="391"/>
      <c r="I488" s="434"/>
      <c r="J488" s="434"/>
    </row>
    <row r="489" spans="1:10" ht="23.25" customHeight="1">
      <c r="A489" s="47"/>
      <c r="B489" s="47" t="s">
        <v>18</v>
      </c>
      <c r="C489" s="173" t="s">
        <v>104</v>
      </c>
      <c r="D489" s="40" t="s">
        <v>20</v>
      </c>
      <c r="E489" s="39">
        <v>1.75</v>
      </c>
      <c r="F489" s="390"/>
      <c r="G489" s="390">
        <f>E489*F489</f>
        <v>0</v>
      </c>
      <c r="H489" s="391"/>
      <c r="I489" s="437">
        <v>1.2</v>
      </c>
      <c r="J489" s="437">
        <f>E489*I489</f>
        <v>2.1</v>
      </c>
    </row>
    <row r="490" spans="1:10" ht="14.25" customHeight="1">
      <c r="A490" s="47"/>
      <c r="B490" s="47" t="s">
        <v>49</v>
      </c>
      <c r="C490" s="173" t="s">
        <v>21</v>
      </c>
      <c r="D490" s="40" t="s">
        <v>22</v>
      </c>
      <c r="E490" s="39">
        <v>0.00012</v>
      </c>
      <c r="F490" s="390"/>
      <c r="G490" s="390"/>
      <c r="H490" s="391">
        <f>E490*F490</f>
        <v>0</v>
      </c>
      <c r="I490" s="434"/>
      <c r="J490" s="434"/>
    </row>
    <row r="491" spans="1:10" ht="24.75" customHeight="1">
      <c r="A491" s="47"/>
      <c r="B491" s="47" t="s">
        <v>18</v>
      </c>
      <c r="C491" s="173" t="s">
        <v>108</v>
      </c>
      <c r="D491" s="40" t="s">
        <v>17</v>
      </c>
      <c r="E491" s="39">
        <v>12.4</v>
      </c>
      <c r="F491" s="390"/>
      <c r="G491" s="390">
        <f>E491*F491</f>
        <v>0</v>
      </c>
      <c r="H491" s="391"/>
      <c r="I491" s="434"/>
      <c r="J491" s="434"/>
    </row>
    <row r="492" spans="1:10" ht="25.5" customHeight="1">
      <c r="A492" s="47"/>
      <c r="B492" s="47" t="s">
        <v>23</v>
      </c>
      <c r="C492" s="173" t="s">
        <v>109</v>
      </c>
      <c r="D492" s="40" t="s">
        <v>17</v>
      </c>
      <c r="E492" s="40">
        <v>2</v>
      </c>
      <c r="F492" s="404"/>
      <c r="G492" s="404"/>
      <c r="H492" s="391">
        <f>E492*F492</f>
        <v>0</v>
      </c>
      <c r="I492" s="434"/>
      <c r="J492" s="434"/>
    </row>
    <row r="493" spans="1:10" ht="12.75" customHeight="1">
      <c r="A493" s="47"/>
      <c r="B493" s="47" t="s">
        <v>31</v>
      </c>
      <c r="C493" s="173" t="s">
        <v>171</v>
      </c>
      <c r="D493" s="40" t="s">
        <v>17</v>
      </c>
      <c r="E493" s="40">
        <v>2</v>
      </c>
      <c r="F493" s="404"/>
      <c r="G493" s="404"/>
      <c r="H493" s="391">
        <f>E493*F493</f>
        <v>0</v>
      </c>
      <c r="I493" s="434"/>
      <c r="J493" s="434"/>
    </row>
    <row r="494" spans="1:10" ht="48" customHeight="1">
      <c r="A494" s="47"/>
      <c r="B494" s="47" t="s">
        <v>18</v>
      </c>
      <c r="C494" s="173" t="s">
        <v>105</v>
      </c>
      <c r="D494" s="40" t="s">
        <v>17</v>
      </c>
      <c r="E494" s="40">
        <v>2</v>
      </c>
      <c r="F494" s="390"/>
      <c r="G494" s="390">
        <f>E494*F494</f>
        <v>0</v>
      </c>
      <c r="H494" s="391"/>
      <c r="I494" s="434"/>
      <c r="J494" s="434"/>
    </row>
    <row r="495" spans="1:10" ht="12.75" customHeight="1">
      <c r="A495" s="47"/>
      <c r="B495" s="47" t="s">
        <v>53</v>
      </c>
      <c r="C495" s="173" t="s">
        <v>24</v>
      </c>
      <c r="D495" s="40" t="s">
        <v>50</v>
      </c>
      <c r="E495" s="40">
        <v>1</v>
      </c>
      <c r="F495" s="390"/>
      <c r="G495" s="390"/>
      <c r="H495" s="391">
        <f>E495*F495</f>
        <v>0</v>
      </c>
      <c r="I495" s="437"/>
      <c r="J495" s="437"/>
    </row>
    <row r="496" spans="1:10" ht="24">
      <c r="A496" s="47"/>
      <c r="B496" s="47" t="s">
        <v>18</v>
      </c>
      <c r="C496" s="173" t="s">
        <v>110</v>
      </c>
      <c r="D496" s="40" t="s">
        <v>17</v>
      </c>
      <c r="E496" s="40">
        <v>2</v>
      </c>
      <c r="F496" s="390"/>
      <c r="G496" s="390">
        <f>E496*F496</f>
        <v>0</v>
      </c>
      <c r="H496" s="391"/>
      <c r="I496" s="434"/>
      <c r="J496" s="434"/>
    </row>
    <row r="497" spans="1:10" ht="12.75" customHeight="1">
      <c r="A497" s="47"/>
      <c r="B497" s="47" t="s">
        <v>54</v>
      </c>
      <c r="C497" s="173" t="s">
        <v>26</v>
      </c>
      <c r="D497" s="40" t="s">
        <v>17</v>
      </c>
      <c r="E497" s="40">
        <v>2</v>
      </c>
      <c r="F497" s="390"/>
      <c r="G497" s="390"/>
      <c r="H497" s="391">
        <f>E497*F497</f>
        <v>0</v>
      </c>
      <c r="I497" s="434"/>
      <c r="J497" s="434"/>
    </row>
    <row r="498" spans="1:10" ht="24" customHeight="1">
      <c r="A498" s="47"/>
      <c r="B498" s="47" t="s">
        <v>31</v>
      </c>
      <c r="C498" s="173" t="s">
        <v>56</v>
      </c>
      <c r="D498" s="40" t="s">
        <v>15</v>
      </c>
      <c r="E498" s="40">
        <v>1.6</v>
      </c>
      <c r="F498" s="390"/>
      <c r="G498" s="390"/>
      <c r="H498" s="391">
        <f>E498*F498</f>
        <v>0</v>
      </c>
      <c r="I498" s="437"/>
      <c r="J498" s="437"/>
    </row>
    <row r="499" spans="1:10" ht="12.75" customHeight="1">
      <c r="A499" s="47"/>
      <c r="B499" s="47" t="s">
        <v>18</v>
      </c>
      <c r="C499" s="173" t="s">
        <v>55</v>
      </c>
      <c r="D499" s="41" t="s">
        <v>20</v>
      </c>
      <c r="E499" s="41">
        <v>0.165</v>
      </c>
      <c r="F499" s="390"/>
      <c r="G499" s="390">
        <f>E499*F499</f>
        <v>0</v>
      </c>
      <c r="H499" s="391"/>
      <c r="I499" s="434"/>
      <c r="J499" s="434"/>
    </row>
    <row r="500" spans="1:10" ht="24.75" customHeight="1">
      <c r="A500" s="47"/>
      <c r="B500" s="47" t="s">
        <v>57</v>
      </c>
      <c r="C500" s="173" t="s">
        <v>170</v>
      </c>
      <c r="D500" s="40" t="s">
        <v>20</v>
      </c>
      <c r="E500" s="50">
        <v>0.2</v>
      </c>
      <c r="F500" s="390"/>
      <c r="G500" s="390">
        <f>E500*F500</f>
        <v>0</v>
      </c>
      <c r="H500" s="391"/>
      <c r="I500" s="434"/>
      <c r="J500" s="434"/>
    </row>
    <row r="501" spans="1:10" ht="24" customHeight="1">
      <c r="A501" s="72"/>
      <c r="B501" s="66" t="s">
        <v>51</v>
      </c>
      <c r="C501" s="173" t="s">
        <v>172</v>
      </c>
      <c r="D501" s="39" t="s">
        <v>20</v>
      </c>
      <c r="E501" s="66">
        <v>1.8</v>
      </c>
      <c r="F501" s="402"/>
      <c r="G501" s="390"/>
      <c r="H501" s="391">
        <f>E501*F501</f>
        <v>0</v>
      </c>
      <c r="I501" s="437"/>
      <c r="J501" s="437"/>
    </row>
    <row r="502" spans="1:10" ht="12.75" customHeight="1">
      <c r="A502" s="72"/>
      <c r="B502" s="66" t="s">
        <v>66</v>
      </c>
      <c r="C502" s="173" t="s">
        <v>260</v>
      </c>
      <c r="D502" s="39" t="s">
        <v>17</v>
      </c>
      <c r="E502" s="66">
        <v>2</v>
      </c>
      <c r="F502" s="402"/>
      <c r="G502" s="390"/>
      <c r="H502" s="391">
        <f>E502*F502</f>
        <v>0</v>
      </c>
      <c r="I502" s="437"/>
      <c r="J502" s="437"/>
    </row>
    <row r="503" spans="1:10" ht="14.25" customHeight="1">
      <c r="A503" s="77" t="s">
        <v>228</v>
      </c>
      <c r="B503" s="310"/>
      <c r="C503" s="100"/>
      <c r="D503" s="101"/>
      <c r="E503" s="102"/>
      <c r="F503" s="405"/>
      <c r="G503" s="406">
        <f>SUM(G478:G502)</f>
        <v>0</v>
      </c>
      <c r="H503" s="406">
        <f>SUM(H478:H502)</f>
        <v>0</v>
      </c>
      <c r="I503" s="438"/>
      <c r="J503" s="438"/>
    </row>
    <row r="504" spans="1:10" ht="14.25" customHeight="1">
      <c r="A504" s="311" t="s">
        <v>218</v>
      </c>
      <c r="B504" s="45"/>
      <c r="C504" s="34"/>
      <c r="D504" s="303"/>
      <c r="E504" s="303"/>
      <c r="F504" s="407"/>
      <c r="G504" s="417">
        <f>SUM(G471,H475,G503,H503)</f>
        <v>0</v>
      </c>
      <c r="H504" s="418"/>
      <c r="I504" s="439"/>
      <c r="J504" s="439"/>
    </row>
    <row r="505" spans="1:10" ht="14.25" customHeight="1">
      <c r="A505" s="77"/>
      <c r="B505" s="18"/>
      <c r="C505" s="34"/>
      <c r="D505" s="303"/>
      <c r="E505" s="303"/>
      <c r="F505" s="407"/>
      <c r="G505" s="410"/>
      <c r="H505" s="411"/>
      <c r="I505" s="439"/>
      <c r="J505" s="439"/>
    </row>
    <row r="506" spans="1:10" ht="15">
      <c r="A506" s="357" t="s">
        <v>92</v>
      </c>
      <c r="B506" s="360"/>
      <c r="C506" s="360"/>
      <c r="D506" s="360"/>
      <c r="E506" s="360"/>
      <c r="F506" s="360"/>
      <c r="G506" s="360"/>
      <c r="H506" s="360"/>
      <c r="I506" s="360"/>
      <c r="J506" s="361"/>
    </row>
    <row r="507" spans="1:10" ht="15">
      <c r="A507" s="1" t="s">
        <v>65</v>
      </c>
      <c r="B507" s="5"/>
      <c r="C507" s="32"/>
      <c r="D507" s="6"/>
      <c r="E507" s="6"/>
      <c r="F507" s="6"/>
      <c r="G507" s="6"/>
      <c r="H507" s="6"/>
      <c r="I507" s="14"/>
      <c r="J507" s="14"/>
    </row>
    <row r="508" spans="1:10" ht="12.75" customHeight="1">
      <c r="A508" s="9"/>
      <c r="B508" s="9"/>
      <c r="C508" s="330" t="s">
        <v>258</v>
      </c>
      <c r="D508" s="40" t="s">
        <v>17</v>
      </c>
      <c r="E508" s="40">
        <v>2</v>
      </c>
      <c r="F508" s="390"/>
      <c r="G508" s="390">
        <f>E508*F508</f>
        <v>0</v>
      </c>
      <c r="H508" s="391"/>
      <c r="I508" s="434"/>
      <c r="J508" s="434"/>
    </row>
    <row r="509" spans="1:10" ht="15">
      <c r="A509" s="75" t="s">
        <v>229</v>
      </c>
      <c r="B509" s="11"/>
      <c r="C509" s="12"/>
      <c r="D509" s="11"/>
      <c r="E509" s="11"/>
      <c r="F509" s="393"/>
      <c r="G509" s="394">
        <f>SUM(G508)</f>
        <v>0</v>
      </c>
      <c r="H509" s="395"/>
      <c r="I509" s="435"/>
      <c r="J509" s="435"/>
    </row>
    <row r="510" spans="1:10" ht="15">
      <c r="A510" s="10"/>
      <c r="B510" s="11"/>
      <c r="C510" s="12"/>
      <c r="D510" s="11"/>
      <c r="E510" s="11"/>
      <c r="F510" s="393"/>
      <c r="G510" s="393"/>
      <c r="H510" s="395"/>
      <c r="I510" s="435"/>
      <c r="J510" s="435"/>
    </row>
    <row r="511" spans="1:10" ht="15">
      <c r="A511" s="331" t="s">
        <v>73</v>
      </c>
      <c r="B511" s="71"/>
      <c r="C511" s="14"/>
      <c r="D511" s="14"/>
      <c r="E511" s="14"/>
      <c r="F511" s="413"/>
      <c r="G511" s="413"/>
      <c r="H511" s="413"/>
      <c r="I511" s="435"/>
      <c r="J511" s="435"/>
    </row>
    <row r="512" spans="1:10" ht="24">
      <c r="A512" s="92"/>
      <c r="B512" s="305" t="s">
        <v>66</v>
      </c>
      <c r="C512" s="173" t="s">
        <v>194</v>
      </c>
      <c r="D512" s="80" t="s">
        <v>17</v>
      </c>
      <c r="E512" s="80">
        <v>2</v>
      </c>
      <c r="F512" s="397"/>
      <c r="G512" s="397"/>
      <c r="H512" s="397">
        <f>E512*F512</f>
        <v>0</v>
      </c>
      <c r="I512" s="436"/>
      <c r="J512" s="436"/>
    </row>
    <row r="513" spans="1:10" ht="24">
      <c r="A513" s="92"/>
      <c r="B513" s="334" t="s">
        <v>195</v>
      </c>
      <c r="C513" s="335" t="s">
        <v>196</v>
      </c>
      <c r="D513" s="334"/>
      <c r="E513" s="334"/>
      <c r="F513" s="414"/>
      <c r="G513" s="414"/>
      <c r="H513" s="414"/>
      <c r="I513" s="440"/>
      <c r="J513" s="440"/>
    </row>
    <row r="514" spans="1:11" ht="60">
      <c r="A514" s="307"/>
      <c r="B514" s="308" t="s">
        <v>72</v>
      </c>
      <c r="C514" s="173" t="s">
        <v>96</v>
      </c>
      <c r="D514" s="39" t="s">
        <v>17</v>
      </c>
      <c r="E514" s="66">
        <v>1</v>
      </c>
      <c r="F514" s="402"/>
      <c r="G514" s="402"/>
      <c r="H514" s="402">
        <f>E514*F514</f>
        <v>0</v>
      </c>
      <c r="I514" s="437"/>
      <c r="J514" s="436"/>
      <c r="K514" s="99"/>
    </row>
    <row r="515" spans="1:10" ht="60">
      <c r="A515" s="72"/>
      <c r="B515" s="66" t="s">
        <v>47</v>
      </c>
      <c r="C515" s="173" t="s">
        <v>94</v>
      </c>
      <c r="D515" s="39" t="s">
        <v>17</v>
      </c>
      <c r="E515" s="66">
        <v>1</v>
      </c>
      <c r="F515" s="402"/>
      <c r="G515" s="402"/>
      <c r="H515" s="402">
        <f>E515*F515</f>
        <v>0</v>
      </c>
      <c r="I515" s="437"/>
      <c r="J515" s="436"/>
    </row>
    <row r="516" spans="1:10" ht="15">
      <c r="A516" s="73" t="s">
        <v>230</v>
      </c>
      <c r="B516" s="65"/>
      <c r="C516" s="17"/>
      <c r="D516" s="304"/>
      <c r="E516" s="304"/>
      <c r="F516" s="396"/>
      <c r="G516" s="396"/>
      <c r="H516" s="398">
        <f>SUM(H512:H515)</f>
        <v>0</v>
      </c>
      <c r="I516" s="435"/>
      <c r="J516" s="435"/>
    </row>
    <row r="517" spans="1:10" ht="15">
      <c r="A517" s="18"/>
      <c r="B517" s="18"/>
      <c r="C517" s="33"/>
      <c r="D517" s="20"/>
      <c r="E517" s="20"/>
      <c r="F517" s="399"/>
      <c r="G517" s="399"/>
      <c r="H517" s="396"/>
      <c r="I517" s="435"/>
      <c r="J517" s="435"/>
    </row>
    <row r="518" spans="1:10" ht="15">
      <c r="A518" s="74" t="s">
        <v>63</v>
      </c>
      <c r="B518" s="304"/>
      <c r="C518" s="33"/>
      <c r="D518" s="19"/>
      <c r="E518" s="19"/>
      <c r="F518" s="400"/>
      <c r="G518" s="400"/>
      <c r="H518" s="396"/>
      <c r="I518" s="435"/>
      <c r="J518" s="435"/>
    </row>
    <row r="519" spans="1:10" ht="36.75" customHeight="1">
      <c r="A519" s="47"/>
      <c r="B519" s="48" t="s">
        <v>125</v>
      </c>
      <c r="C519" s="173" t="s">
        <v>126</v>
      </c>
      <c r="D519" s="39" t="s">
        <v>17</v>
      </c>
      <c r="E519" s="49">
        <v>2</v>
      </c>
      <c r="F519" s="390"/>
      <c r="G519" s="401"/>
      <c r="H519" s="391">
        <f>E519*F519</f>
        <v>0</v>
      </c>
      <c r="I519" s="434"/>
      <c r="J519" s="434"/>
    </row>
    <row r="520" spans="1:10" ht="12.75" customHeight="1">
      <c r="A520" s="47"/>
      <c r="B520" s="48" t="s">
        <v>31</v>
      </c>
      <c r="C520" s="173" t="s">
        <v>27</v>
      </c>
      <c r="D520" s="40" t="s">
        <v>15</v>
      </c>
      <c r="E520" s="40">
        <v>8</v>
      </c>
      <c r="F520" s="390"/>
      <c r="G520" s="401"/>
      <c r="H520" s="391">
        <f>E520*F520</f>
        <v>0</v>
      </c>
      <c r="I520" s="437"/>
      <c r="J520" s="437"/>
    </row>
    <row r="521" spans="1:10" ht="24">
      <c r="A521" s="47"/>
      <c r="B521" s="48" t="s">
        <v>31</v>
      </c>
      <c r="C521" s="173" t="s">
        <v>102</v>
      </c>
      <c r="D521" s="40" t="s">
        <v>17</v>
      </c>
      <c r="E521" s="40">
        <v>2</v>
      </c>
      <c r="F521" s="390"/>
      <c r="G521" s="390"/>
      <c r="H521" s="391">
        <f>E521*F521</f>
        <v>0</v>
      </c>
      <c r="I521" s="437"/>
      <c r="J521" s="437"/>
    </row>
    <row r="522" spans="1:10" ht="12.75" customHeight="1">
      <c r="A522" s="47"/>
      <c r="B522" s="48" t="s">
        <v>18</v>
      </c>
      <c r="C522" s="173" t="s">
        <v>103</v>
      </c>
      <c r="D522" s="38" t="s">
        <v>20</v>
      </c>
      <c r="E522" s="40">
        <v>0.5</v>
      </c>
      <c r="F522" s="390"/>
      <c r="G522" s="390">
        <f>E522*F522</f>
        <v>0</v>
      </c>
      <c r="H522" s="391"/>
      <c r="I522" s="434">
        <v>1.7</v>
      </c>
      <c r="J522" s="434">
        <f>E522*I522</f>
        <v>0.85</v>
      </c>
    </row>
    <row r="523" spans="1:10" ht="24" customHeight="1">
      <c r="A523" s="47"/>
      <c r="B523" s="48" t="s">
        <v>31</v>
      </c>
      <c r="C523" s="175" t="s">
        <v>52</v>
      </c>
      <c r="D523" s="41" t="s">
        <v>15</v>
      </c>
      <c r="E523" s="41">
        <v>3.4</v>
      </c>
      <c r="F523" s="390"/>
      <c r="G523" s="403"/>
      <c r="H523" s="391">
        <f>E523*F523</f>
        <v>0</v>
      </c>
      <c r="I523" s="434"/>
      <c r="J523" s="434"/>
    </row>
    <row r="524" spans="1:10" ht="24">
      <c r="A524" s="47"/>
      <c r="B524" s="48" t="s">
        <v>18</v>
      </c>
      <c r="C524" s="175" t="s">
        <v>198</v>
      </c>
      <c r="D524" s="41" t="s">
        <v>15</v>
      </c>
      <c r="E524" s="41">
        <v>3.9</v>
      </c>
      <c r="F524" s="390"/>
      <c r="G524" s="403">
        <f>E524*F524</f>
        <v>0</v>
      </c>
      <c r="H524" s="391"/>
      <c r="I524" s="434"/>
      <c r="J524" s="434"/>
    </row>
    <row r="525" spans="1:10" ht="36">
      <c r="A525" s="47"/>
      <c r="B525" s="47" t="s">
        <v>48</v>
      </c>
      <c r="C525" s="176" t="s">
        <v>210</v>
      </c>
      <c r="D525" s="40" t="s">
        <v>16</v>
      </c>
      <c r="E525" s="40">
        <v>3</v>
      </c>
      <c r="F525" s="390"/>
      <c r="G525" s="390"/>
      <c r="H525" s="391">
        <f>E525*F525</f>
        <v>0</v>
      </c>
      <c r="I525" s="437"/>
      <c r="J525" s="437"/>
    </row>
    <row r="526" spans="1:10" ht="24">
      <c r="A526" s="47"/>
      <c r="B526" s="47" t="s">
        <v>18</v>
      </c>
      <c r="C526" s="173" t="s">
        <v>202</v>
      </c>
      <c r="D526" s="40" t="s">
        <v>16</v>
      </c>
      <c r="E526" s="40">
        <v>3.9</v>
      </c>
      <c r="F526" s="390"/>
      <c r="G526" s="390">
        <f>E526*F526</f>
        <v>0</v>
      </c>
      <c r="H526" s="391"/>
      <c r="I526" s="437"/>
      <c r="J526" s="437"/>
    </row>
    <row r="527" spans="1:10" ht="36">
      <c r="A527" s="47"/>
      <c r="B527" s="47" t="s">
        <v>19</v>
      </c>
      <c r="C527" s="173" t="s">
        <v>106</v>
      </c>
      <c r="D527" s="39" t="s">
        <v>17</v>
      </c>
      <c r="E527" s="49">
        <v>2</v>
      </c>
      <c r="F527" s="401"/>
      <c r="G527" s="401"/>
      <c r="H527" s="391">
        <f>E527*F527</f>
        <v>0</v>
      </c>
      <c r="I527" s="434"/>
      <c r="J527" s="434"/>
    </row>
    <row r="528" spans="1:10" ht="12.75" customHeight="1">
      <c r="A528" s="47"/>
      <c r="B528" s="59" t="s">
        <v>31</v>
      </c>
      <c r="C528" s="173" t="s">
        <v>25</v>
      </c>
      <c r="D528" s="40" t="s">
        <v>17</v>
      </c>
      <c r="E528" s="40">
        <v>4</v>
      </c>
      <c r="F528" s="390"/>
      <c r="G528" s="390"/>
      <c r="H528" s="391">
        <f>E528*F528</f>
        <v>0</v>
      </c>
      <c r="I528" s="434"/>
      <c r="J528" s="434"/>
    </row>
    <row r="529" spans="1:10" ht="24">
      <c r="A529" s="47"/>
      <c r="B529" s="47" t="s">
        <v>18</v>
      </c>
      <c r="C529" s="173" t="s">
        <v>107</v>
      </c>
      <c r="D529" s="40" t="s">
        <v>16</v>
      </c>
      <c r="E529" s="40">
        <v>4</v>
      </c>
      <c r="F529" s="390"/>
      <c r="G529" s="390">
        <f>E529*F529</f>
        <v>0</v>
      </c>
      <c r="H529" s="391"/>
      <c r="I529" s="434"/>
      <c r="J529" s="434"/>
    </row>
    <row r="530" spans="1:10" ht="24">
      <c r="A530" s="47"/>
      <c r="B530" s="47" t="s">
        <v>18</v>
      </c>
      <c r="C530" s="173" t="s">
        <v>104</v>
      </c>
      <c r="D530" s="40" t="s">
        <v>20</v>
      </c>
      <c r="E530" s="39">
        <v>3.5</v>
      </c>
      <c r="F530" s="390"/>
      <c r="G530" s="390">
        <f>E530*F530</f>
        <v>0</v>
      </c>
      <c r="H530" s="391"/>
      <c r="I530" s="437">
        <v>1.2</v>
      </c>
      <c r="J530" s="437">
        <f>E530*I530</f>
        <v>4.2</v>
      </c>
    </row>
    <row r="531" spans="1:10" ht="24">
      <c r="A531" s="47"/>
      <c r="B531" s="47" t="s">
        <v>49</v>
      </c>
      <c r="C531" s="173" t="s">
        <v>21</v>
      </c>
      <c r="D531" s="40" t="s">
        <v>22</v>
      </c>
      <c r="E531" s="39">
        <v>0.00012</v>
      </c>
      <c r="F531" s="390"/>
      <c r="G531" s="390"/>
      <c r="H531" s="391">
        <f>E531*F531</f>
        <v>0</v>
      </c>
      <c r="I531" s="434"/>
      <c r="J531" s="434"/>
    </row>
    <row r="532" spans="1:10" ht="24">
      <c r="A532" s="47"/>
      <c r="B532" s="47" t="s">
        <v>18</v>
      </c>
      <c r="C532" s="173" t="s">
        <v>248</v>
      </c>
      <c r="D532" s="40" t="s">
        <v>17</v>
      </c>
      <c r="E532" s="39">
        <v>12.4</v>
      </c>
      <c r="F532" s="390"/>
      <c r="G532" s="390">
        <f>E532*F532</f>
        <v>0</v>
      </c>
      <c r="H532" s="391"/>
      <c r="I532" s="434"/>
      <c r="J532" s="434"/>
    </row>
    <row r="533" spans="1:11" ht="24">
      <c r="A533" s="47"/>
      <c r="B533" s="47" t="s">
        <v>23</v>
      </c>
      <c r="C533" s="173" t="s">
        <v>109</v>
      </c>
      <c r="D533" s="40" t="s">
        <v>17</v>
      </c>
      <c r="E533" s="40">
        <v>2</v>
      </c>
      <c r="F533" s="404"/>
      <c r="G533" s="404"/>
      <c r="H533" s="391">
        <f>E533*F533</f>
        <v>0</v>
      </c>
      <c r="I533" s="437"/>
      <c r="J533" s="437"/>
      <c r="K533" s="99"/>
    </row>
    <row r="534" spans="1:11" ht="12.75" customHeight="1">
      <c r="A534" s="47"/>
      <c r="B534" s="47" t="s">
        <v>31</v>
      </c>
      <c r="C534" s="173" t="s">
        <v>171</v>
      </c>
      <c r="D534" s="40" t="s">
        <v>17</v>
      </c>
      <c r="E534" s="40">
        <v>2</v>
      </c>
      <c r="F534" s="404"/>
      <c r="G534" s="404"/>
      <c r="H534" s="391">
        <f>E534*F534</f>
        <v>0</v>
      </c>
      <c r="I534" s="434"/>
      <c r="J534" s="434"/>
      <c r="K534" s="99"/>
    </row>
    <row r="535" spans="1:10" ht="49.5" customHeight="1">
      <c r="A535" s="47"/>
      <c r="B535" s="47" t="s">
        <v>18</v>
      </c>
      <c r="C535" s="173" t="s">
        <v>105</v>
      </c>
      <c r="D535" s="40" t="s">
        <v>17</v>
      </c>
      <c r="E535" s="40">
        <v>2</v>
      </c>
      <c r="F535" s="390"/>
      <c r="G535" s="390">
        <f>E535*F535</f>
        <v>0</v>
      </c>
      <c r="H535" s="391"/>
      <c r="I535" s="437"/>
      <c r="J535" s="437"/>
    </row>
    <row r="536" spans="1:10" ht="12.75" customHeight="1">
      <c r="A536" s="47"/>
      <c r="B536" s="47" t="s">
        <v>53</v>
      </c>
      <c r="C536" s="173" t="s">
        <v>24</v>
      </c>
      <c r="D536" s="40" t="s">
        <v>50</v>
      </c>
      <c r="E536" s="40">
        <v>1</v>
      </c>
      <c r="F536" s="390"/>
      <c r="G536" s="390"/>
      <c r="H536" s="391">
        <f>E536*F536</f>
        <v>0</v>
      </c>
      <c r="I536" s="437"/>
      <c r="J536" s="437"/>
    </row>
    <row r="537" spans="1:10" ht="24">
      <c r="A537" s="47"/>
      <c r="B537" s="47" t="s">
        <v>18</v>
      </c>
      <c r="C537" s="173" t="s">
        <v>116</v>
      </c>
      <c r="D537" s="40" t="s">
        <v>17</v>
      </c>
      <c r="E537" s="40">
        <v>2</v>
      </c>
      <c r="F537" s="390"/>
      <c r="G537" s="390">
        <f>E537*F537</f>
        <v>0</v>
      </c>
      <c r="H537" s="391"/>
      <c r="I537" s="434"/>
      <c r="J537" s="434"/>
    </row>
    <row r="538" spans="1:10" ht="12.75" customHeight="1">
      <c r="A538" s="47"/>
      <c r="B538" s="47" t="s">
        <v>54</v>
      </c>
      <c r="C538" s="173" t="s">
        <v>112</v>
      </c>
      <c r="D538" s="40" t="s">
        <v>17</v>
      </c>
      <c r="E538" s="40">
        <v>2</v>
      </c>
      <c r="F538" s="390"/>
      <c r="G538" s="390"/>
      <c r="H538" s="391">
        <f>E538*F538</f>
        <v>0</v>
      </c>
      <c r="I538" s="434"/>
      <c r="J538" s="434"/>
    </row>
    <row r="539" spans="1:10" ht="24">
      <c r="A539" s="9"/>
      <c r="B539" s="40" t="s">
        <v>31</v>
      </c>
      <c r="C539" s="173" t="s">
        <v>203</v>
      </c>
      <c r="D539" s="66" t="s">
        <v>15</v>
      </c>
      <c r="E539" s="66">
        <v>6</v>
      </c>
      <c r="F539" s="390"/>
      <c r="G539" s="390"/>
      <c r="H539" s="391">
        <f>E539*F539</f>
        <v>0</v>
      </c>
      <c r="I539" s="437"/>
      <c r="J539" s="437"/>
    </row>
    <row r="540" spans="1:10" ht="24">
      <c r="A540" s="9"/>
      <c r="B540" s="40" t="s">
        <v>18</v>
      </c>
      <c r="C540" s="173" t="s">
        <v>219</v>
      </c>
      <c r="D540" s="66" t="s">
        <v>15</v>
      </c>
      <c r="E540" s="66">
        <v>6.9</v>
      </c>
      <c r="F540" s="390"/>
      <c r="G540" s="390">
        <f>E540*F540</f>
        <v>0</v>
      </c>
      <c r="H540" s="391"/>
      <c r="I540" s="437"/>
      <c r="J540" s="437"/>
    </row>
    <row r="541" spans="1:10" ht="24">
      <c r="A541" s="177"/>
      <c r="B541" s="178" t="s">
        <v>75</v>
      </c>
      <c r="C541" s="194" t="s">
        <v>117</v>
      </c>
      <c r="D541" s="178" t="s">
        <v>15</v>
      </c>
      <c r="E541" s="178">
        <v>6</v>
      </c>
      <c r="F541" s="415"/>
      <c r="G541" s="416"/>
      <c r="H541" s="416">
        <f>E541*F541</f>
        <v>0</v>
      </c>
      <c r="I541" s="441"/>
      <c r="J541" s="442"/>
    </row>
    <row r="542" spans="1:10" ht="12.75" customHeight="1">
      <c r="A542" s="47"/>
      <c r="B542" s="47" t="s">
        <v>18</v>
      </c>
      <c r="C542" s="173" t="s">
        <v>103</v>
      </c>
      <c r="D542" s="66" t="s">
        <v>20</v>
      </c>
      <c r="E542" s="66">
        <v>0.6</v>
      </c>
      <c r="F542" s="390"/>
      <c r="G542" s="390">
        <f>E542*F542</f>
        <v>0</v>
      </c>
      <c r="H542" s="391"/>
      <c r="I542" s="437">
        <v>1.8</v>
      </c>
      <c r="J542" s="437">
        <f>E542*I542</f>
        <v>1.08</v>
      </c>
    </row>
    <row r="543" spans="1:10" ht="24">
      <c r="A543" s="47"/>
      <c r="B543" s="47" t="s">
        <v>57</v>
      </c>
      <c r="C543" s="173" t="s">
        <v>170</v>
      </c>
      <c r="D543" s="40" t="s">
        <v>20</v>
      </c>
      <c r="E543" s="50">
        <v>0.2</v>
      </c>
      <c r="F543" s="390"/>
      <c r="G543" s="390">
        <f>E543*F543</f>
        <v>0</v>
      </c>
      <c r="H543" s="391"/>
      <c r="I543" s="434"/>
      <c r="J543" s="434"/>
    </row>
    <row r="544" spans="1:10" ht="24">
      <c r="A544" s="72"/>
      <c r="B544" s="66" t="s">
        <v>51</v>
      </c>
      <c r="C544" s="173" t="s">
        <v>172</v>
      </c>
      <c r="D544" s="39" t="s">
        <v>20</v>
      </c>
      <c r="E544" s="66">
        <v>3.6</v>
      </c>
      <c r="F544" s="402"/>
      <c r="G544" s="390"/>
      <c r="H544" s="391">
        <f>E544*F544</f>
        <v>0</v>
      </c>
      <c r="I544" s="437"/>
      <c r="J544" s="437"/>
    </row>
    <row r="545" spans="1:10" ht="12.75" customHeight="1">
      <c r="A545" s="72"/>
      <c r="B545" s="66" t="s">
        <v>66</v>
      </c>
      <c r="C545" s="173" t="s">
        <v>260</v>
      </c>
      <c r="D545" s="39" t="s">
        <v>17</v>
      </c>
      <c r="E545" s="66">
        <v>2</v>
      </c>
      <c r="F545" s="402"/>
      <c r="G545" s="390"/>
      <c r="H545" s="391">
        <f>E545*F545</f>
        <v>0</v>
      </c>
      <c r="I545" s="437"/>
      <c r="J545" s="437"/>
    </row>
    <row r="546" spans="1:10" ht="15">
      <c r="A546" s="77" t="s">
        <v>228</v>
      </c>
      <c r="B546" s="310"/>
      <c r="C546" s="100"/>
      <c r="D546" s="101"/>
      <c r="E546" s="102"/>
      <c r="F546" s="405"/>
      <c r="G546" s="406">
        <f>SUM(G519:G545)</f>
        <v>0</v>
      </c>
      <c r="H546" s="406">
        <f>SUM(H519:H545)</f>
        <v>0</v>
      </c>
      <c r="I546" s="438"/>
      <c r="J546" s="438"/>
    </row>
    <row r="547" spans="1:10" ht="15">
      <c r="A547" s="311" t="s">
        <v>193</v>
      </c>
      <c r="B547" s="18"/>
      <c r="C547" s="34"/>
      <c r="D547" s="303"/>
      <c r="E547" s="303"/>
      <c r="F547" s="407"/>
      <c r="G547" s="417">
        <f>SUM(G509,H516,G546,H546)</f>
        <v>0</v>
      </c>
      <c r="H547" s="418"/>
      <c r="I547" s="439"/>
      <c r="J547" s="439"/>
    </row>
    <row r="548" spans="1:10" ht="15">
      <c r="A548" s="311"/>
      <c r="B548" s="18"/>
      <c r="C548" s="34"/>
      <c r="D548" s="303"/>
      <c r="E548" s="303"/>
      <c r="F548" s="407"/>
      <c r="G548" s="433"/>
      <c r="H548" s="433"/>
      <c r="I548" s="439"/>
      <c r="J548" s="439"/>
    </row>
    <row r="549" spans="1:10" ht="15">
      <c r="A549" s="311"/>
      <c r="B549" s="18"/>
      <c r="C549" s="34"/>
      <c r="D549" s="303"/>
      <c r="E549" s="303"/>
      <c r="F549" s="303"/>
      <c r="G549" s="339"/>
      <c r="H549" s="339"/>
      <c r="I549" s="117"/>
      <c r="J549" s="117"/>
    </row>
    <row r="550" spans="1:10" ht="15">
      <c r="A550" s="311"/>
      <c r="B550" s="18"/>
      <c r="C550" s="34"/>
      <c r="D550" s="303"/>
      <c r="E550" s="303"/>
      <c r="F550" s="303"/>
      <c r="G550" s="339"/>
      <c r="H550" s="339"/>
      <c r="I550" s="117"/>
      <c r="J550" s="117"/>
    </row>
    <row r="551" spans="1:10" ht="15.75" thickBot="1">
      <c r="A551" s="311"/>
      <c r="B551" s="18"/>
      <c r="C551" s="34"/>
      <c r="D551" s="303"/>
      <c r="E551" s="303"/>
      <c r="F551" s="303"/>
      <c r="G551" s="151"/>
      <c r="H551" s="151"/>
      <c r="I551" s="117"/>
      <c r="J551" s="117"/>
    </row>
    <row r="552" spans="1:11" ht="15">
      <c r="A552" s="195" t="s">
        <v>177</v>
      </c>
      <c r="B552" s="196"/>
      <c r="C552" s="197"/>
      <c r="D552" s="198"/>
      <c r="E552" s="199"/>
      <c r="F552" s="199"/>
      <c r="G552" s="369">
        <f>SUM(G14,G53,G92,G134,G177,G222,G266,G307,G349,G387,G430,G471,G509)</f>
        <v>0</v>
      </c>
      <c r="H552" s="370"/>
      <c r="I552" s="200"/>
      <c r="J552" s="201"/>
      <c r="K552" s="152"/>
    </row>
    <row r="553" spans="1:12" ht="15">
      <c r="A553" s="202" t="s">
        <v>178</v>
      </c>
      <c r="B553" s="203"/>
      <c r="C553" s="204"/>
      <c r="D553" s="205"/>
      <c r="E553" s="206"/>
      <c r="F553" s="206"/>
      <c r="G553" s="352">
        <f>SUM(H18,H58,H98,H139,H183,H227,H272,H312,H353,H392,H435,H475,H516)</f>
        <v>0</v>
      </c>
      <c r="H553" s="353"/>
      <c r="I553" s="207"/>
      <c r="J553" s="208"/>
      <c r="K553" s="152"/>
      <c r="L553" s="150"/>
    </row>
    <row r="554" spans="1:11" ht="15">
      <c r="A554" s="202" t="s">
        <v>179</v>
      </c>
      <c r="B554" s="203"/>
      <c r="C554" s="204"/>
      <c r="D554" s="205"/>
      <c r="E554" s="206"/>
      <c r="F554" s="206"/>
      <c r="G554" s="352">
        <f>SUM(G47:H47,G86:H86,G128:H128,G171:H171,G214:H214,G257:H257,G301:H301,G343:H343,G381:H381,G424:H424,G465:H465,G503:H503,G546:H546)</f>
        <v>0</v>
      </c>
      <c r="H554" s="353"/>
      <c r="I554" s="207"/>
      <c r="J554" s="208"/>
      <c r="K554" s="152"/>
    </row>
    <row r="555" spans="1:11" ht="15.75" thickBot="1">
      <c r="A555" s="202" t="s">
        <v>43</v>
      </c>
      <c r="B555" s="203"/>
      <c r="C555" s="204"/>
      <c r="D555" s="205"/>
      <c r="E555" s="206"/>
      <c r="F555" s="206"/>
      <c r="G555" s="362">
        <f>SUM(G552:H554)/100*21</f>
        <v>0</v>
      </c>
      <c r="H555" s="363"/>
      <c r="I555" s="209"/>
      <c r="J555" s="208"/>
      <c r="K555" s="152"/>
    </row>
    <row r="556" spans="1:11" ht="15.75" thickBot="1">
      <c r="A556" s="210" t="s">
        <v>180</v>
      </c>
      <c r="B556" s="211"/>
      <c r="C556" s="212"/>
      <c r="D556" s="213"/>
      <c r="E556" s="214"/>
      <c r="F556" s="214"/>
      <c r="G556" s="367">
        <f>SUM(G552:H555)</f>
        <v>0</v>
      </c>
      <c r="H556" s="368"/>
      <c r="I556" s="215"/>
      <c r="J556" s="216"/>
      <c r="K556" s="152"/>
    </row>
    <row r="557" spans="1:10" ht="15">
      <c r="A557" s="6"/>
      <c r="B557" s="7"/>
      <c r="C557" s="32"/>
      <c r="D557" s="6"/>
      <c r="E557" s="6"/>
      <c r="F557" s="83"/>
      <c r="G557" s="83"/>
      <c r="H557" s="21"/>
      <c r="I557" s="117"/>
      <c r="J557" s="117"/>
    </row>
    <row r="558" spans="1:10" ht="15.75">
      <c r="A558" s="6"/>
      <c r="B558" s="7"/>
      <c r="C558" s="366" t="s">
        <v>226</v>
      </c>
      <c r="D558" s="366"/>
      <c r="E558" s="366"/>
      <c r="F558" s="366"/>
      <c r="G558" s="83"/>
      <c r="H558" s="21"/>
      <c r="I558" s="117"/>
      <c r="J558" s="117"/>
    </row>
    <row r="559" spans="1:10" s="23" customFormat="1" ht="15.75" thickBot="1">
      <c r="A559" s="312"/>
      <c r="B559" s="18"/>
      <c r="C559" s="90"/>
      <c r="D559" s="303"/>
      <c r="E559" s="303"/>
      <c r="F559" s="303"/>
      <c r="G559" s="6"/>
      <c r="H559" s="21"/>
      <c r="I559" s="117"/>
      <c r="J559" s="117"/>
    </row>
    <row r="560" spans="1:10" s="26" customFormat="1" ht="30.75" customHeight="1" thickBot="1">
      <c r="A560" s="115"/>
      <c r="B560" s="115"/>
      <c r="C560" s="217" t="s">
        <v>13</v>
      </c>
      <c r="D560" s="219" t="s">
        <v>0</v>
      </c>
      <c r="E560" s="219" t="s">
        <v>43</v>
      </c>
      <c r="F560" s="219" t="s">
        <v>44</v>
      </c>
      <c r="G560" s="118"/>
      <c r="H560" s="114"/>
      <c r="I560" s="115"/>
      <c r="J560" s="115"/>
    </row>
    <row r="561" spans="1:10" s="23" customFormat="1" ht="15">
      <c r="A561" s="312"/>
      <c r="B561" s="313"/>
      <c r="C561" s="189" t="s">
        <v>42</v>
      </c>
      <c r="D561" s="218"/>
      <c r="E561" s="314"/>
      <c r="F561" s="315"/>
      <c r="G561" s="116"/>
      <c r="H561" s="21"/>
      <c r="I561" s="117"/>
      <c r="J561" s="117"/>
    </row>
    <row r="562" spans="1:10" s="23" customFormat="1" ht="15">
      <c r="A562" s="312"/>
      <c r="B562" s="313"/>
      <c r="C562" s="130" t="s">
        <v>36</v>
      </c>
      <c r="D562" s="110">
        <f>SUM(G48)</f>
        <v>0</v>
      </c>
      <c r="E562" s="110">
        <f aca="true" t="shared" si="0" ref="E562:E576">D562/100*21</f>
        <v>0</v>
      </c>
      <c r="F562" s="179">
        <f aca="true" t="shared" si="1" ref="F562:F576">D562+E562</f>
        <v>0</v>
      </c>
      <c r="G562" s="116"/>
      <c r="H562" s="21"/>
      <c r="I562" s="117"/>
      <c r="J562" s="117"/>
    </row>
    <row r="563" spans="1:10" s="23" customFormat="1" ht="15">
      <c r="A563" s="312"/>
      <c r="B563" s="313"/>
      <c r="C563" s="130" t="s">
        <v>37</v>
      </c>
      <c r="D563" s="110">
        <f>SUM(G87)</f>
        <v>0</v>
      </c>
      <c r="E563" s="110">
        <f t="shared" si="0"/>
        <v>0</v>
      </c>
      <c r="F563" s="179">
        <f t="shared" si="1"/>
        <v>0</v>
      </c>
      <c r="G563" s="116"/>
      <c r="H563" s="21"/>
      <c r="I563" s="117"/>
      <c r="J563" s="117"/>
    </row>
    <row r="564" spans="1:10" s="23" customFormat="1" ht="15">
      <c r="A564" s="312"/>
      <c r="B564" s="313"/>
      <c r="C564" s="130" t="s">
        <v>38</v>
      </c>
      <c r="D564" s="110">
        <f>SUM(G129)</f>
        <v>0</v>
      </c>
      <c r="E564" s="110">
        <f t="shared" si="0"/>
        <v>0</v>
      </c>
      <c r="F564" s="179">
        <f t="shared" si="1"/>
        <v>0</v>
      </c>
      <c r="G564" s="116"/>
      <c r="H564" s="21"/>
      <c r="I564" s="117"/>
      <c r="J564" s="117"/>
    </row>
    <row r="565" spans="1:10" s="23" customFormat="1" ht="15">
      <c r="A565" s="312"/>
      <c r="B565" s="313"/>
      <c r="C565" s="130" t="s">
        <v>39</v>
      </c>
      <c r="D565" s="110">
        <f>SUM(G172)</f>
        <v>0</v>
      </c>
      <c r="E565" s="110">
        <f t="shared" si="0"/>
        <v>0</v>
      </c>
      <c r="F565" s="179">
        <f t="shared" si="1"/>
        <v>0</v>
      </c>
      <c r="G565" s="116"/>
      <c r="H565" s="21"/>
      <c r="I565" s="117"/>
      <c r="J565" s="117"/>
    </row>
    <row r="566" spans="1:10" s="23" customFormat="1" ht="15">
      <c r="A566" s="312"/>
      <c r="B566" s="313"/>
      <c r="C566" s="130" t="s">
        <v>40</v>
      </c>
      <c r="D566" s="110">
        <f>SUM(G215)</f>
        <v>0</v>
      </c>
      <c r="E566" s="110">
        <f t="shared" si="0"/>
        <v>0</v>
      </c>
      <c r="F566" s="179">
        <f t="shared" si="1"/>
        <v>0</v>
      </c>
      <c r="G566" s="116"/>
      <c r="H566" s="21"/>
      <c r="I566" s="117"/>
      <c r="J566" s="117"/>
    </row>
    <row r="567" spans="1:10" s="23" customFormat="1" ht="15">
      <c r="A567" s="312"/>
      <c r="B567" s="313"/>
      <c r="C567" s="130" t="s">
        <v>41</v>
      </c>
      <c r="D567" s="110">
        <f>SUM(G258)</f>
        <v>0</v>
      </c>
      <c r="E567" s="110">
        <f t="shared" si="0"/>
        <v>0</v>
      </c>
      <c r="F567" s="179">
        <f t="shared" si="1"/>
        <v>0</v>
      </c>
      <c r="G567" s="116"/>
      <c r="H567" s="21"/>
      <c r="I567" s="117"/>
      <c r="J567" s="117"/>
    </row>
    <row r="568" spans="1:10" s="23" customFormat="1" ht="15">
      <c r="A568" s="316"/>
      <c r="B568" s="316"/>
      <c r="C568" s="317"/>
      <c r="D568" s="111"/>
      <c r="E568" s="110"/>
      <c r="F568" s="179"/>
      <c r="G568" s="116"/>
      <c r="H568" s="21"/>
      <c r="I568" s="117"/>
      <c r="J568" s="117"/>
    </row>
    <row r="569" spans="1:10" s="23" customFormat="1" ht="15">
      <c r="A569" s="7"/>
      <c r="B569" s="119"/>
      <c r="C569" s="124" t="s">
        <v>137</v>
      </c>
      <c r="D569" s="112"/>
      <c r="E569" s="110"/>
      <c r="F569" s="179"/>
      <c r="G569" s="116"/>
      <c r="H569" s="21"/>
      <c r="I569" s="117"/>
      <c r="J569" s="117"/>
    </row>
    <row r="570" spans="1:10" s="23" customFormat="1" ht="15">
      <c r="A570" s="7"/>
      <c r="B570" s="119"/>
      <c r="C570" s="128" t="s">
        <v>138</v>
      </c>
      <c r="D570" s="112">
        <f>SUM(G302)</f>
        <v>0</v>
      </c>
      <c r="E570" s="110">
        <f t="shared" si="0"/>
        <v>0</v>
      </c>
      <c r="F570" s="179">
        <f t="shared" si="1"/>
        <v>0</v>
      </c>
      <c r="G570" s="116"/>
      <c r="H570" s="21"/>
      <c r="I570" s="117"/>
      <c r="J570" s="117"/>
    </row>
    <row r="571" spans="1:10" s="23" customFormat="1" ht="15">
      <c r="A571" s="7"/>
      <c r="B571" s="119"/>
      <c r="C571" s="128" t="s">
        <v>139</v>
      </c>
      <c r="D571" s="112">
        <f>SUM(G344)</f>
        <v>0</v>
      </c>
      <c r="E571" s="110">
        <f t="shared" si="0"/>
        <v>0</v>
      </c>
      <c r="F571" s="179">
        <f t="shared" si="1"/>
        <v>0</v>
      </c>
      <c r="G571" s="116"/>
      <c r="H571" s="21"/>
      <c r="I571" s="117"/>
      <c r="J571" s="117"/>
    </row>
    <row r="572" spans="1:10" s="23" customFormat="1" ht="15">
      <c r="A572" s="7"/>
      <c r="B572" s="119"/>
      <c r="C572" s="128" t="s">
        <v>140</v>
      </c>
      <c r="D572" s="112">
        <f>SUM(G382)</f>
        <v>0</v>
      </c>
      <c r="E572" s="110">
        <f t="shared" si="0"/>
        <v>0</v>
      </c>
      <c r="F572" s="179">
        <f t="shared" si="1"/>
        <v>0</v>
      </c>
      <c r="G572" s="116"/>
      <c r="H572" s="21"/>
      <c r="I572" s="117"/>
      <c r="J572" s="117"/>
    </row>
    <row r="573" spans="1:10" s="23" customFormat="1" ht="15">
      <c r="A573" s="7"/>
      <c r="B573" s="119"/>
      <c r="C573" s="128" t="s">
        <v>212</v>
      </c>
      <c r="D573" s="112">
        <f>SUM(G425)</f>
        <v>0</v>
      </c>
      <c r="E573" s="110">
        <f t="shared" si="0"/>
        <v>0</v>
      </c>
      <c r="F573" s="179">
        <f t="shared" si="1"/>
        <v>0</v>
      </c>
      <c r="G573" s="116"/>
      <c r="H573" s="21"/>
      <c r="I573" s="117"/>
      <c r="J573" s="117"/>
    </row>
    <row r="574" spans="1:10" s="23" customFormat="1" ht="15">
      <c r="A574" s="7"/>
      <c r="B574" s="119"/>
      <c r="C574" s="128" t="s">
        <v>141</v>
      </c>
      <c r="D574" s="112">
        <f>SUM(G466)</f>
        <v>0</v>
      </c>
      <c r="E574" s="110">
        <f t="shared" si="0"/>
        <v>0</v>
      </c>
      <c r="F574" s="179">
        <f t="shared" si="1"/>
        <v>0</v>
      </c>
      <c r="G574" s="116"/>
      <c r="H574" s="21"/>
      <c r="I574" s="117"/>
      <c r="J574" s="117"/>
    </row>
    <row r="575" spans="1:10" s="23" customFormat="1" ht="15">
      <c r="A575" s="7"/>
      <c r="B575" s="119"/>
      <c r="C575" s="128" t="s">
        <v>211</v>
      </c>
      <c r="D575" s="112">
        <f>SUM(G504)</f>
        <v>0</v>
      </c>
      <c r="E575" s="110">
        <f t="shared" si="0"/>
        <v>0</v>
      </c>
      <c r="F575" s="179">
        <f t="shared" si="1"/>
        <v>0</v>
      </c>
      <c r="G575" s="116"/>
      <c r="H575" s="21"/>
      <c r="I575" s="117"/>
      <c r="J575" s="117"/>
    </row>
    <row r="576" spans="1:10" s="23" customFormat="1" ht="15" customHeight="1" thickBot="1">
      <c r="A576" s="329"/>
      <c r="B576" s="120"/>
      <c r="C576" s="129" t="s">
        <v>142</v>
      </c>
      <c r="D576" s="113">
        <f>SUM(G547)</f>
        <v>0</v>
      </c>
      <c r="E576" s="180">
        <f t="shared" si="0"/>
        <v>0</v>
      </c>
      <c r="F576" s="181">
        <f t="shared" si="1"/>
        <v>0</v>
      </c>
      <c r="G576" s="116"/>
      <c r="H576" s="21"/>
      <c r="I576" s="117"/>
      <c r="J576" s="117"/>
    </row>
    <row r="577" spans="1:10" s="23" customFormat="1" ht="15.75" thickBot="1">
      <c r="A577" s="312"/>
      <c r="B577" s="25"/>
      <c r="C577" s="220" t="s">
        <v>45</v>
      </c>
      <c r="D577" s="221">
        <f>SUM(D561:D576)</f>
        <v>0</v>
      </c>
      <c r="E577" s="221">
        <f>SUM(E561:E576)</f>
        <v>0</v>
      </c>
      <c r="F577" s="221">
        <f>SUM(F561:F576)</f>
        <v>0</v>
      </c>
      <c r="G577" s="6"/>
      <c r="H577" s="21"/>
      <c r="I577" s="117"/>
      <c r="J577" s="117"/>
    </row>
    <row r="578" spans="1:10" s="23" customFormat="1" ht="15">
      <c r="A578" s="25"/>
      <c r="B578" s="25"/>
      <c r="C578" s="34"/>
      <c r="D578" s="303"/>
      <c r="E578" s="303"/>
      <c r="F578" s="303"/>
      <c r="G578" s="6"/>
      <c r="H578" s="21"/>
      <c r="I578" s="117"/>
      <c r="J578" s="117"/>
    </row>
    <row r="579" spans="1:10" s="23" customFormat="1" ht="15">
      <c r="A579" s="25"/>
      <c r="B579" s="284" t="s">
        <v>176</v>
      </c>
      <c r="C579" s="34"/>
      <c r="D579" s="303"/>
      <c r="E579" s="303"/>
      <c r="F579" s="303"/>
      <c r="G579" s="6"/>
      <c r="H579" s="21"/>
      <c r="I579" s="117"/>
      <c r="J579" s="117"/>
    </row>
    <row r="580" spans="1:10" s="23" customFormat="1" ht="15">
      <c r="A580" s="18"/>
      <c r="B580" s="18"/>
      <c r="C580" s="34"/>
      <c r="D580" s="24"/>
      <c r="E580" s="24"/>
      <c r="F580" s="24"/>
      <c r="G580" s="6"/>
      <c r="H580" s="21"/>
      <c r="I580" s="22"/>
      <c r="J580" s="22"/>
    </row>
    <row r="581" spans="1:10" s="23" customFormat="1" ht="15">
      <c r="A581" s="18"/>
      <c r="B581" s="18"/>
      <c r="C581" s="34"/>
      <c r="D581" s="24"/>
      <c r="E581" s="24"/>
      <c r="F581" s="24"/>
      <c r="G581" s="6"/>
      <c r="H581" s="21"/>
      <c r="I581" s="22"/>
      <c r="J581" s="22"/>
    </row>
  </sheetData>
  <sheetProtection password="9CF8" sheet="1"/>
  <mergeCells count="37">
    <mergeCell ref="G555:H555"/>
    <mergeCell ref="A384:J384"/>
    <mergeCell ref="C558:F558"/>
    <mergeCell ref="A304:J304"/>
    <mergeCell ref="G504:H504"/>
    <mergeCell ref="G344:H344"/>
    <mergeCell ref="G382:H382"/>
    <mergeCell ref="G556:H556"/>
    <mergeCell ref="G552:H552"/>
    <mergeCell ref="G553:H553"/>
    <mergeCell ref="G302:H302"/>
    <mergeCell ref="G554:H554"/>
    <mergeCell ref="A261:J261"/>
    <mergeCell ref="G547:H547"/>
    <mergeCell ref="A468:J468"/>
    <mergeCell ref="A506:J506"/>
    <mergeCell ref="G425:H425"/>
    <mergeCell ref="G466:H466"/>
    <mergeCell ref="A263:J263"/>
    <mergeCell ref="A9:J9"/>
    <mergeCell ref="A11:J11"/>
    <mergeCell ref="A427:J427"/>
    <mergeCell ref="A2:J2"/>
    <mergeCell ref="G5:H5"/>
    <mergeCell ref="I5:J5"/>
    <mergeCell ref="A346:J346"/>
    <mergeCell ref="A217:J217"/>
    <mergeCell ref="G129:H129"/>
    <mergeCell ref="G172:H172"/>
    <mergeCell ref="G48:H48"/>
    <mergeCell ref="A50:J50"/>
    <mergeCell ref="A89:J89"/>
    <mergeCell ref="G87:H87"/>
    <mergeCell ref="A131:J131"/>
    <mergeCell ref="G215:H215"/>
    <mergeCell ref="A174:J174"/>
    <mergeCell ref="G258:H25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7" r:id="rId1"/>
  <headerFooter alignWithMargins="0">
    <oddFooter>&amp;CStránka &amp;P</oddFooter>
  </headerFooter>
  <rowBreaks count="1" manualBreakCount="1">
    <brk id="6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3"/>
  <sheetViews>
    <sheetView zoomScale="74" zoomScaleNormal="74" zoomScalePageLayoutView="0" workbookViewId="0" topLeftCell="A1">
      <selection activeCell="N728" sqref="N728"/>
    </sheetView>
  </sheetViews>
  <sheetFormatPr defaultColWidth="9.140625" defaultRowHeight="15"/>
  <cols>
    <col min="1" max="1" width="6.57421875" style="0" customWidth="1"/>
    <col min="2" max="2" width="12.140625" style="0" customWidth="1"/>
    <col min="3" max="3" width="67.421875" style="0" customWidth="1"/>
    <col min="4" max="4" width="14.421875" style="0" customWidth="1"/>
    <col min="5" max="5" width="13.28125" style="0" customWidth="1"/>
    <col min="6" max="6" width="15.140625" style="0" bestFit="1" customWidth="1"/>
    <col min="7" max="7" width="12.421875" style="0" customWidth="1"/>
    <col min="8" max="8" width="11.57421875" style="0" customWidth="1"/>
    <col min="9" max="9" width="14.28125" style="0" customWidth="1"/>
    <col min="10" max="10" width="13.00390625" style="0" customWidth="1"/>
    <col min="11" max="11" width="10.28125" style="0" customWidth="1"/>
  </cols>
  <sheetData>
    <row r="1" spans="1:11" ht="21" thickBot="1">
      <c r="A1" s="377" t="s">
        <v>214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14.25" customHeight="1">
      <c r="A2" s="296" t="s">
        <v>225</v>
      </c>
      <c r="B2" s="52"/>
      <c r="C2" s="131"/>
      <c r="D2" s="53"/>
      <c r="E2" s="53"/>
      <c r="F2" s="53"/>
      <c r="G2" s="53"/>
      <c r="H2" s="53"/>
      <c r="I2" s="285"/>
      <c r="J2" s="285"/>
      <c r="K2" s="284"/>
    </row>
    <row r="3" spans="1:11" ht="15.75" thickBot="1">
      <c r="A3" s="51"/>
      <c r="B3" s="52"/>
      <c r="C3" s="131"/>
      <c r="D3" s="53"/>
      <c r="E3" s="53"/>
      <c r="F3" s="53"/>
      <c r="G3" s="53"/>
      <c r="H3" s="53"/>
      <c r="I3" s="285"/>
      <c r="J3" s="285"/>
      <c r="K3" s="284"/>
    </row>
    <row r="4" spans="1:11" ht="29.25" customHeight="1">
      <c r="A4" s="297" t="s">
        <v>1</v>
      </c>
      <c r="B4" s="298" t="s">
        <v>2</v>
      </c>
      <c r="C4" s="298" t="s">
        <v>3</v>
      </c>
      <c r="D4" s="298" t="s">
        <v>4</v>
      </c>
      <c r="E4" s="298" t="s">
        <v>5</v>
      </c>
      <c r="F4" s="298" t="s">
        <v>83</v>
      </c>
      <c r="G4" s="298" t="s">
        <v>6</v>
      </c>
      <c r="H4" s="380" t="s">
        <v>7</v>
      </c>
      <c r="I4" s="380"/>
      <c r="J4" s="381" t="s">
        <v>8</v>
      </c>
      <c r="K4" s="382"/>
    </row>
    <row r="5" spans="1:11" ht="20.25" customHeight="1" thickBot="1">
      <c r="A5" s="299"/>
      <c r="B5" s="300"/>
      <c r="C5" s="300"/>
      <c r="D5" s="300"/>
      <c r="E5" s="300"/>
      <c r="F5" s="300"/>
      <c r="G5" s="300"/>
      <c r="H5" s="300" t="s">
        <v>9</v>
      </c>
      <c r="I5" s="300" t="s">
        <v>10</v>
      </c>
      <c r="J5" s="301" t="s">
        <v>11</v>
      </c>
      <c r="K5" s="302" t="s">
        <v>12</v>
      </c>
    </row>
    <row r="6" spans="1:11" ht="15.75" thickBot="1">
      <c r="A6" s="54"/>
      <c r="B6" s="53"/>
      <c r="C6" s="132"/>
      <c r="D6" s="53"/>
      <c r="E6" s="53"/>
      <c r="F6" s="53"/>
      <c r="G6" s="53"/>
      <c r="H6" s="53"/>
      <c r="I6" s="53"/>
      <c r="J6" s="286"/>
      <c r="K6" s="286"/>
    </row>
    <row r="7" spans="1:11" ht="15.75" thickBot="1">
      <c r="A7" s="383" t="s">
        <v>28</v>
      </c>
      <c r="B7" s="384"/>
      <c r="C7" s="384"/>
      <c r="D7" s="384"/>
      <c r="E7" s="384"/>
      <c r="F7" s="384"/>
      <c r="G7" s="384"/>
      <c r="H7" s="384"/>
      <c r="I7" s="384"/>
      <c r="J7" s="384"/>
      <c r="K7" s="385"/>
    </row>
    <row r="8" spans="1:11" ht="15.75" thickBot="1">
      <c r="A8" s="85"/>
      <c r="B8" s="85"/>
      <c r="C8" s="133"/>
      <c r="D8" s="85"/>
      <c r="E8" s="85"/>
      <c r="F8" s="85"/>
      <c r="G8" s="85"/>
      <c r="H8" s="85"/>
      <c r="I8" s="85"/>
      <c r="J8" s="85"/>
      <c r="K8" s="85"/>
    </row>
    <row r="9" spans="1:11" ht="15.75" thickBot="1">
      <c r="A9" s="373" t="s">
        <v>93</v>
      </c>
      <c r="B9" s="374"/>
      <c r="C9" s="374"/>
      <c r="D9" s="374"/>
      <c r="E9" s="374"/>
      <c r="F9" s="374"/>
      <c r="G9" s="374"/>
      <c r="H9" s="374"/>
      <c r="I9" s="374"/>
      <c r="J9" s="374"/>
      <c r="K9" s="375"/>
    </row>
    <row r="10" spans="1:11" ht="15">
      <c r="A10" s="53" t="s">
        <v>58</v>
      </c>
      <c r="B10" s="58"/>
      <c r="C10" s="134"/>
      <c r="D10" s="58"/>
      <c r="E10" s="58"/>
      <c r="F10" s="58"/>
      <c r="G10" s="58"/>
      <c r="H10" s="58"/>
      <c r="I10" s="58"/>
      <c r="J10" s="287"/>
      <c r="K10" s="286"/>
    </row>
    <row r="11" spans="1:11" ht="24">
      <c r="A11" s="60"/>
      <c r="B11" s="86" t="s">
        <v>66</v>
      </c>
      <c r="C11" s="61" t="s">
        <v>85</v>
      </c>
      <c r="D11" s="86" t="s">
        <v>15</v>
      </c>
      <c r="E11" s="86">
        <v>3</v>
      </c>
      <c r="F11" s="86">
        <v>4</v>
      </c>
      <c r="G11" s="449"/>
      <c r="H11" s="449"/>
      <c r="I11" s="450">
        <f>E11*F11*G11</f>
        <v>0</v>
      </c>
      <c r="J11" s="392"/>
      <c r="K11" s="451"/>
    </row>
    <row r="12" spans="1:11" ht="24">
      <c r="A12" s="60"/>
      <c r="B12" s="86" t="s">
        <v>66</v>
      </c>
      <c r="C12" s="61" t="s">
        <v>86</v>
      </c>
      <c r="D12" s="86" t="s">
        <v>17</v>
      </c>
      <c r="E12" s="86">
        <v>1</v>
      </c>
      <c r="F12" s="86">
        <v>2</v>
      </c>
      <c r="G12" s="449"/>
      <c r="H12" s="449"/>
      <c r="I12" s="450">
        <f>E12*F12*G12</f>
        <v>0</v>
      </c>
      <c r="J12" s="403"/>
      <c r="K12" s="452"/>
    </row>
    <row r="13" spans="1:11" ht="24">
      <c r="A13" s="60"/>
      <c r="B13" s="86" t="s">
        <v>66</v>
      </c>
      <c r="C13" s="61" t="s">
        <v>59</v>
      </c>
      <c r="D13" s="86" t="s">
        <v>17</v>
      </c>
      <c r="E13" s="86">
        <v>1</v>
      </c>
      <c r="F13" s="86">
        <v>1</v>
      </c>
      <c r="G13" s="449"/>
      <c r="H13" s="449"/>
      <c r="I13" s="450">
        <f>E13*F13*G13</f>
        <v>0</v>
      </c>
      <c r="J13" s="403"/>
      <c r="K13" s="452"/>
    </row>
    <row r="14" spans="1:11" ht="24">
      <c r="A14" s="60"/>
      <c r="B14" s="86" t="s">
        <v>66</v>
      </c>
      <c r="C14" s="61" t="s">
        <v>60</v>
      </c>
      <c r="D14" s="86" t="s">
        <v>17</v>
      </c>
      <c r="E14" s="86">
        <v>1</v>
      </c>
      <c r="F14" s="86">
        <v>2</v>
      </c>
      <c r="G14" s="449"/>
      <c r="H14" s="449"/>
      <c r="I14" s="450">
        <f>E14*F14*G14</f>
        <v>0</v>
      </c>
      <c r="J14" s="403"/>
      <c r="K14" s="452"/>
    </row>
    <row r="15" spans="1:11" ht="12.75" customHeight="1">
      <c r="A15" s="96"/>
      <c r="B15" s="95" t="s">
        <v>66</v>
      </c>
      <c r="C15" s="243" t="s">
        <v>173</v>
      </c>
      <c r="D15" s="244" t="s">
        <v>20</v>
      </c>
      <c r="E15" s="95">
        <v>0.1</v>
      </c>
      <c r="F15" s="95">
        <v>12</v>
      </c>
      <c r="G15" s="453"/>
      <c r="H15" s="453"/>
      <c r="I15" s="454">
        <f>E15*F15*G15</f>
        <v>0</v>
      </c>
      <c r="J15" s="455"/>
      <c r="K15" s="456"/>
    </row>
    <row r="16" spans="1:11" ht="15">
      <c r="A16" s="222" t="s">
        <v>12</v>
      </c>
      <c r="B16" s="223"/>
      <c r="C16" s="224"/>
      <c r="D16" s="225"/>
      <c r="E16" s="225"/>
      <c r="F16" s="225"/>
      <c r="G16" s="457"/>
      <c r="H16" s="458">
        <f>SUM(H11:I15)</f>
        <v>0</v>
      </c>
      <c r="I16" s="458"/>
      <c r="J16" s="459"/>
      <c r="K16" s="460"/>
    </row>
    <row r="17" spans="1:11" ht="15.75" thickBot="1">
      <c r="A17" s="226" t="s">
        <v>43</v>
      </c>
      <c r="B17" s="227"/>
      <c r="C17" s="228"/>
      <c r="D17" s="229"/>
      <c r="E17" s="229"/>
      <c r="F17" s="229"/>
      <c r="G17" s="461"/>
      <c r="H17" s="462">
        <f>H16/100*21</f>
        <v>0</v>
      </c>
      <c r="I17" s="462"/>
      <c r="J17" s="463"/>
      <c r="K17" s="464"/>
    </row>
    <row r="18" spans="1:11" ht="15.75" thickBot="1">
      <c r="A18" s="230" t="s">
        <v>44</v>
      </c>
      <c r="B18" s="231"/>
      <c r="C18" s="232"/>
      <c r="D18" s="233"/>
      <c r="E18" s="233"/>
      <c r="F18" s="233"/>
      <c r="G18" s="465"/>
      <c r="H18" s="466">
        <f>SUM(H16:I17)</f>
        <v>0</v>
      </c>
      <c r="I18" s="466"/>
      <c r="J18" s="467"/>
      <c r="K18" s="468"/>
    </row>
    <row r="19" spans="1:11" ht="15">
      <c r="A19" s="55"/>
      <c r="B19" s="55"/>
      <c r="C19" s="135"/>
      <c r="D19" s="55"/>
      <c r="E19" s="55"/>
      <c r="F19" s="55"/>
      <c r="G19" s="55"/>
      <c r="H19" s="55"/>
      <c r="I19" s="57"/>
      <c r="J19" s="286"/>
      <c r="K19" s="286"/>
    </row>
    <row r="20" spans="1:11" ht="15">
      <c r="A20" s="87" t="s">
        <v>233</v>
      </c>
      <c r="B20" s="286"/>
      <c r="C20" s="288"/>
      <c r="D20" s="286"/>
      <c r="E20" s="286"/>
      <c r="F20" s="286"/>
      <c r="G20" s="286"/>
      <c r="H20" s="286"/>
      <c r="I20" s="286"/>
      <c r="J20" s="286"/>
      <c r="K20" s="286"/>
    </row>
    <row r="21" spans="1:11" ht="24">
      <c r="A21" s="60"/>
      <c r="B21" s="86" t="s">
        <v>66</v>
      </c>
      <c r="C21" s="61" t="s">
        <v>85</v>
      </c>
      <c r="D21" s="86" t="s">
        <v>15</v>
      </c>
      <c r="E21" s="86">
        <v>3</v>
      </c>
      <c r="F21" s="86">
        <v>4</v>
      </c>
      <c r="G21" s="449"/>
      <c r="H21" s="449"/>
      <c r="I21" s="450">
        <f aca="true" t="shared" si="0" ref="I21:I26">E21*F21*G21</f>
        <v>0</v>
      </c>
      <c r="J21" s="392"/>
      <c r="K21" s="451"/>
    </row>
    <row r="22" spans="1:11" ht="24">
      <c r="A22" s="60"/>
      <c r="B22" s="86" t="s">
        <v>66</v>
      </c>
      <c r="C22" s="61" t="s">
        <v>86</v>
      </c>
      <c r="D22" s="86" t="s">
        <v>17</v>
      </c>
      <c r="E22" s="86">
        <v>1</v>
      </c>
      <c r="F22" s="86">
        <v>2</v>
      </c>
      <c r="G22" s="449"/>
      <c r="H22" s="449"/>
      <c r="I22" s="450">
        <f t="shared" si="0"/>
        <v>0</v>
      </c>
      <c r="J22" s="403"/>
      <c r="K22" s="452"/>
    </row>
    <row r="23" spans="1:11" ht="24">
      <c r="A23" s="60"/>
      <c r="B23" s="86" t="s">
        <v>66</v>
      </c>
      <c r="C23" s="61" t="s">
        <v>59</v>
      </c>
      <c r="D23" s="86" t="s">
        <v>17</v>
      </c>
      <c r="E23" s="86">
        <v>1</v>
      </c>
      <c r="F23" s="86">
        <v>1</v>
      </c>
      <c r="G23" s="449"/>
      <c r="H23" s="449"/>
      <c r="I23" s="450">
        <f t="shared" si="0"/>
        <v>0</v>
      </c>
      <c r="J23" s="403"/>
      <c r="K23" s="452"/>
    </row>
    <row r="24" spans="1:11" ht="24">
      <c r="A24" s="60"/>
      <c r="B24" s="86" t="s">
        <v>66</v>
      </c>
      <c r="C24" s="61" t="s">
        <v>60</v>
      </c>
      <c r="D24" s="86" t="s">
        <v>17</v>
      </c>
      <c r="E24" s="86">
        <v>1</v>
      </c>
      <c r="F24" s="86">
        <v>2</v>
      </c>
      <c r="G24" s="449"/>
      <c r="H24" s="449"/>
      <c r="I24" s="450">
        <f t="shared" si="0"/>
        <v>0</v>
      </c>
      <c r="J24" s="403"/>
      <c r="K24" s="452"/>
    </row>
    <row r="25" spans="1:11" ht="12.75" customHeight="1">
      <c r="A25" s="60"/>
      <c r="B25" s="86" t="s">
        <v>66</v>
      </c>
      <c r="C25" s="62" t="s">
        <v>174</v>
      </c>
      <c r="D25" s="86" t="s">
        <v>17</v>
      </c>
      <c r="E25" s="86">
        <v>1</v>
      </c>
      <c r="F25" s="86">
        <v>1</v>
      </c>
      <c r="G25" s="449"/>
      <c r="H25" s="449"/>
      <c r="I25" s="450">
        <f t="shared" si="0"/>
        <v>0</v>
      </c>
      <c r="J25" s="390"/>
      <c r="K25" s="469"/>
    </row>
    <row r="26" spans="1:11" ht="12.75" customHeight="1">
      <c r="A26" s="60"/>
      <c r="B26" s="86" t="s">
        <v>66</v>
      </c>
      <c r="C26" s="94" t="s">
        <v>173</v>
      </c>
      <c r="D26" s="40" t="s">
        <v>20</v>
      </c>
      <c r="E26" s="86">
        <v>0.1</v>
      </c>
      <c r="F26" s="86">
        <v>12</v>
      </c>
      <c r="G26" s="449"/>
      <c r="H26" s="449"/>
      <c r="I26" s="450">
        <f t="shared" si="0"/>
        <v>0</v>
      </c>
      <c r="J26" s="392"/>
      <c r="K26" s="451"/>
    </row>
    <row r="27" spans="1:11" ht="15">
      <c r="A27" s="234" t="s">
        <v>12</v>
      </c>
      <c r="B27" s="235"/>
      <c r="C27" s="224"/>
      <c r="D27" s="225"/>
      <c r="E27" s="236"/>
      <c r="F27" s="236"/>
      <c r="G27" s="457"/>
      <c r="H27" s="458">
        <f>SUM(H21:I26)</f>
        <v>0</v>
      </c>
      <c r="I27" s="458"/>
      <c r="J27" s="459"/>
      <c r="K27" s="460"/>
    </row>
    <row r="28" spans="1:11" ht="15.75" thickBot="1">
      <c r="A28" s="237" t="s">
        <v>43</v>
      </c>
      <c r="B28" s="238"/>
      <c r="C28" s="228"/>
      <c r="D28" s="229"/>
      <c r="E28" s="239"/>
      <c r="F28" s="239"/>
      <c r="G28" s="461"/>
      <c r="H28" s="462">
        <f>H27/100*21</f>
        <v>0</v>
      </c>
      <c r="I28" s="462"/>
      <c r="J28" s="463"/>
      <c r="K28" s="464"/>
    </row>
    <row r="29" spans="1:11" ht="15.75" thickBot="1">
      <c r="A29" s="240" t="s">
        <v>44</v>
      </c>
      <c r="B29" s="241"/>
      <c r="C29" s="232"/>
      <c r="D29" s="233"/>
      <c r="E29" s="242"/>
      <c r="F29" s="242"/>
      <c r="G29" s="465"/>
      <c r="H29" s="466">
        <f>SUM(H27:I28)</f>
        <v>0</v>
      </c>
      <c r="I29" s="466"/>
      <c r="J29" s="467"/>
      <c r="K29" s="468"/>
    </row>
    <row r="30" spans="1:11" ht="15">
      <c r="A30" s="88"/>
      <c r="B30" s="55"/>
      <c r="C30" s="135"/>
      <c r="D30" s="55"/>
      <c r="E30" s="55"/>
      <c r="F30" s="55"/>
      <c r="G30" s="55"/>
      <c r="H30" s="55"/>
      <c r="I30" s="286"/>
      <c r="J30" s="286"/>
      <c r="K30" s="286"/>
    </row>
    <row r="31" spans="1:11" ht="15">
      <c r="A31" s="89" t="s">
        <v>234</v>
      </c>
      <c r="B31" s="55"/>
      <c r="C31" s="135"/>
      <c r="D31" s="55"/>
      <c r="E31" s="55"/>
      <c r="F31" s="55"/>
      <c r="G31" s="55"/>
      <c r="H31" s="55"/>
      <c r="I31" s="286"/>
      <c r="J31" s="286"/>
      <c r="K31" s="286"/>
    </row>
    <row r="32" spans="1:11" ht="24">
      <c r="A32" s="60"/>
      <c r="B32" s="86" t="s">
        <v>66</v>
      </c>
      <c r="C32" s="61" t="s">
        <v>85</v>
      </c>
      <c r="D32" s="86" t="s">
        <v>15</v>
      </c>
      <c r="E32" s="86">
        <v>3</v>
      </c>
      <c r="F32" s="86">
        <v>4</v>
      </c>
      <c r="G32" s="449"/>
      <c r="H32" s="449"/>
      <c r="I32" s="450">
        <f aca="true" t="shared" si="1" ref="I32:I38">E32*F32*G32</f>
        <v>0</v>
      </c>
      <c r="J32" s="392"/>
      <c r="K32" s="451"/>
    </row>
    <row r="33" spans="1:11" ht="24">
      <c r="A33" s="60"/>
      <c r="B33" s="86" t="s">
        <v>66</v>
      </c>
      <c r="C33" s="61" t="s">
        <v>86</v>
      </c>
      <c r="D33" s="86" t="s">
        <v>17</v>
      </c>
      <c r="E33" s="86">
        <v>1</v>
      </c>
      <c r="F33" s="86">
        <v>2</v>
      </c>
      <c r="G33" s="449"/>
      <c r="H33" s="449"/>
      <c r="I33" s="450">
        <f t="shared" si="1"/>
        <v>0</v>
      </c>
      <c r="J33" s="403"/>
      <c r="K33" s="452"/>
    </row>
    <row r="34" spans="1:11" ht="24">
      <c r="A34" s="60"/>
      <c r="B34" s="86" t="s">
        <v>66</v>
      </c>
      <c r="C34" s="61" t="s">
        <v>59</v>
      </c>
      <c r="D34" s="86" t="s">
        <v>17</v>
      </c>
      <c r="E34" s="86">
        <v>1</v>
      </c>
      <c r="F34" s="86">
        <v>1</v>
      </c>
      <c r="G34" s="449"/>
      <c r="H34" s="449"/>
      <c r="I34" s="450">
        <f t="shared" si="1"/>
        <v>0</v>
      </c>
      <c r="J34" s="403"/>
      <c r="K34" s="452"/>
    </row>
    <row r="35" spans="1:11" ht="24">
      <c r="A35" s="60"/>
      <c r="B35" s="86" t="s">
        <v>66</v>
      </c>
      <c r="C35" s="61" t="s">
        <v>60</v>
      </c>
      <c r="D35" s="86" t="s">
        <v>17</v>
      </c>
      <c r="E35" s="86">
        <v>1</v>
      </c>
      <c r="F35" s="86">
        <v>2</v>
      </c>
      <c r="G35" s="449"/>
      <c r="H35" s="449"/>
      <c r="I35" s="450">
        <f t="shared" si="1"/>
        <v>0</v>
      </c>
      <c r="J35" s="403"/>
      <c r="K35" s="452"/>
    </row>
    <row r="36" spans="1:11" ht="12.75" customHeight="1">
      <c r="A36" s="60"/>
      <c r="B36" s="86" t="s">
        <v>66</v>
      </c>
      <c r="C36" s="62" t="s">
        <v>174</v>
      </c>
      <c r="D36" s="86" t="s">
        <v>17</v>
      </c>
      <c r="E36" s="86">
        <v>1</v>
      </c>
      <c r="F36" s="86">
        <v>1</v>
      </c>
      <c r="G36" s="449"/>
      <c r="H36" s="449"/>
      <c r="I36" s="450">
        <f t="shared" si="1"/>
        <v>0</v>
      </c>
      <c r="J36" s="390"/>
      <c r="K36" s="469"/>
    </row>
    <row r="37" spans="1:11" ht="24">
      <c r="A37" s="60"/>
      <c r="B37" s="86" t="s">
        <v>66</v>
      </c>
      <c r="C37" s="62" t="s">
        <v>88</v>
      </c>
      <c r="D37" s="86" t="s">
        <v>15</v>
      </c>
      <c r="E37" s="86">
        <v>3</v>
      </c>
      <c r="F37" s="86">
        <v>1</v>
      </c>
      <c r="G37" s="449"/>
      <c r="H37" s="449"/>
      <c r="I37" s="450">
        <f t="shared" si="1"/>
        <v>0</v>
      </c>
      <c r="J37" s="402"/>
      <c r="K37" s="470"/>
    </row>
    <row r="38" spans="1:11" ht="12.75" customHeight="1">
      <c r="A38" s="60"/>
      <c r="B38" s="86" t="s">
        <v>66</v>
      </c>
      <c r="C38" s="94" t="s">
        <v>173</v>
      </c>
      <c r="D38" s="40" t="s">
        <v>20</v>
      </c>
      <c r="E38" s="86">
        <v>0.1</v>
      </c>
      <c r="F38" s="86">
        <v>12</v>
      </c>
      <c r="G38" s="449"/>
      <c r="H38" s="449"/>
      <c r="I38" s="450">
        <f t="shared" si="1"/>
        <v>0</v>
      </c>
      <c r="J38" s="392"/>
      <c r="K38" s="451"/>
    </row>
    <row r="39" spans="1:11" ht="15">
      <c r="A39" s="234" t="s">
        <v>12</v>
      </c>
      <c r="B39" s="235"/>
      <c r="C39" s="224"/>
      <c r="D39" s="225"/>
      <c r="E39" s="236"/>
      <c r="F39" s="236"/>
      <c r="G39" s="457"/>
      <c r="H39" s="458">
        <f>SUM(H32:I38)</f>
        <v>0</v>
      </c>
      <c r="I39" s="458"/>
      <c r="J39" s="459"/>
      <c r="K39" s="460"/>
    </row>
    <row r="40" spans="1:11" ht="15.75" thickBot="1">
      <c r="A40" s="237" t="s">
        <v>43</v>
      </c>
      <c r="B40" s="238"/>
      <c r="C40" s="228"/>
      <c r="D40" s="229"/>
      <c r="E40" s="239"/>
      <c r="F40" s="239"/>
      <c r="G40" s="461"/>
      <c r="H40" s="462">
        <f>H39/100*21</f>
        <v>0</v>
      </c>
      <c r="I40" s="462"/>
      <c r="J40" s="463"/>
      <c r="K40" s="464"/>
    </row>
    <row r="41" spans="1:11" ht="15.75" thickBot="1">
      <c r="A41" s="240" t="s">
        <v>44</v>
      </c>
      <c r="B41" s="241"/>
      <c r="C41" s="232"/>
      <c r="D41" s="233"/>
      <c r="E41" s="242"/>
      <c r="F41" s="242"/>
      <c r="G41" s="465"/>
      <c r="H41" s="466">
        <f>SUM(H39:I40)</f>
        <v>0</v>
      </c>
      <c r="I41" s="466"/>
      <c r="J41" s="467"/>
      <c r="K41" s="468"/>
    </row>
    <row r="42" spans="1:11" ht="15">
      <c r="A42" s="289"/>
      <c r="B42" s="55"/>
      <c r="C42" s="135"/>
      <c r="D42" s="55"/>
      <c r="E42" s="55"/>
      <c r="F42" s="55"/>
      <c r="G42" s="55"/>
      <c r="H42" s="55"/>
      <c r="I42" s="289"/>
      <c r="J42" s="289"/>
      <c r="K42" s="289"/>
    </row>
    <row r="43" spans="1:11" ht="15">
      <c r="A43" s="89" t="s">
        <v>235</v>
      </c>
      <c r="B43" s="55"/>
      <c r="C43" s="135"/>
      <c r="D43" s="55"/>
      <c r="E43" s="55"/>
      <c r="F43" s="55"/>
      <c r="G43" s="55"/>
      <c r="H43" s="55"/>
      <c r="I43" s="289"/>
      <c r="J43" s="289"/>
      <c r="K43" s="289"/>
    </row>
    <row r="44" spans="1:11" ht="24">
      <c r="A44" s="60"/>
      <c r="B44" s="86" t="s">
        <v>66</v>
      </c>
      <c r="C44" s="61" t="s">
        <v>85</v>
      </c>
      <c r="D44" s="86" t="s">
        <v>15</v>
      </c>
      <c r="E44" s="86">
        <v>3</v>
      </c>
      <c r="F44" s="86">
        <v>4</v>
      </c>
      <c r="G44" s="449"/>
      <c r="H44" s="449"/>
      <c r="I44" s="450">
        <f>E44*F44*G44</f>
        <v>0</v>
      </c>
      <c r="J44" s="402"/>
      <c r="K44" s="470"/>
    </row>
    <row r="45" spans="1:11" ht="24">
      <c r="A45" s="60"/>
      <c r="B45" s="86" t="s">
        <v>66</v>
      </c>
      <c r="C45" s="61" t="s">
        <v>86</v>
      </c>
      <c r="D45" s="86" t="s">
        <v>17</v>
      </c>
      <c r="E45" s="86">
        <v>1</v>
      </c>
      <c r="F45" s="86">
        <v>2</v>
      </c>
      <c r="G45" s="449"/>
      <c r="H45" s="449"/>
      <c r="I45" s="450">
        <f>E45*F45*G45</f>
        <v>0</v>
      </c>
      <c r="J45" s="390"/>
      <c r="K45" s="469"/>
    </row>
    <row r="46" spans="1:11" ht="37.5" customHeight="1">
      <c r="A46" s="60"/>
      <c r="B46" s="86" t="s">
        <v>66</v>
      </c>
      <c r="C46" s="61" t="s">
        <v>220</v>
      </c>
      <c r="D46" s="86" t="s">
        <v>17</v>
      </c>
      <c r="E46" s="86">
        <v>1</v>
      </c>
      <c r="F46" s="86">
        <v>1</v>
      </c>
      <c r="G46" s="449"/>
      <c r="H46" s="449"/>
      <c r="I46" s="450">
        <f>E46*F46*G46</f>
        <v>0</v>
      </c>
      <c r="J46" s="390"/>
      <c r="K46" s="469"/>
    </row>
    <row r="47" spans="1:11" ht="12.75" customHeight="1">
      <c r="A47" s="96"/>
      <c r="B47" s="86" t="s">
        <v>66</v>
      </c>
      <c r="C47" s="62" t="s">
        <v>174</v>
      </c>
      <c r="D47" s="95" t="s">
        <v>17</v>
      </c>
      <c r="E47" s="95">
        <v>1</v>
      </c>
      <c r="F47" s="95">
        <v>1</v>
      </c>
      <c r="G47" s="449"/>
      <c r="H47" s="453"/>
      <c r="I47" s="454">
        <f>E47*F47*G47</f>
        <v>0</v>
      </c>
      <c r="J47" s="471"/>
      <c r="K47" s="472"/>
    </row>
    <row r="48" spans="1:11" ht="12.75" customHeight="1">
      <c r="A48" s="60"/>
      <c r="B48" s="86" t="s">
        <v>66</v>
      </c>
      <c r="C48" s="94" t="s">
        <v>173</v>
      </c>
      <c r="D48" s="40" t="s">
        <v>20</v>
      </c>
      <c r="E48" s="86">
        <v>0.1</v>
      </c>
      <c r="F48" s="86">
        <v>12</v>
      </c>
      <c r="G48" s="449"/>
      <c r="H48" s="449"/>
      <c r="I48" s="450">
        <f>E48*F48*G48</f>
        <v>0</v>
      </c>
      <c r="J48" s="390"/>
      <c r="K48" s="469"/>
    </row>
    <row r="49" spans="1:11" ht="15">
      <c r="A49" s="234" t="s">
        <v>12</v>
      </c>
      <c r="B49" s="235"/>
      <c r="C49" s="224"/>
      <c r="D49" s="225"/>
      <c r="E49" s="236"/>
      <c r="F49" s="236"/>
      <c r="G49" s="457"/>
      <c r="H49" s="458">
        <f>SUM(H44:I48)</f>
        <v>0</v>
      </c>
      <c r="I49" s="458"/>
      <c r="J49" s="459"/>
      <c r="K49" s="460"/>
    </row>
    <row r="50" spans="1:11" ht="15.75" thickBot="1">
      <c r="A50" s="237" t="s">
        <v>43</v>
      </c>
      <c r="B50" s="238"/>
      <c r="C50" s="228"/>
      <c r="D50" s="229"/>
      <c r="E50" s="239"/>
      <c r="F50" s="239"/>
      <c r="G50" s="461"/>
      <c r="H50" s="462">
        <f>H49/100*21</f>
        <v>0</v>
      </c>
      <c r="I50" s="462"/>
      <c r="J50" s="463"/>
      <c r="K50" s="464"/>
    </row>
    <row r="51" spans="1:11" ht="15.75" thickBot="1">
      <c r="A51" s="240" t="s">
        <v>44</v>
      </c>
      <c r="B51" s="241"/>
      <c r="C51" s="232"/>
      <c r="D51" s="233"/>
      <c r="E51" s="242"/>
      <c r="F51" s="242"/>
      <c r="G51" s="465"/>
      <c r="H51" s="466">
        <f>SUM(H49:I50)</f>
        <v>0</v>
      </c>
      <c r="I51" s="466"/>
      <c r="J51" s="467"/>
      <c r="K51" s="468"/>
    </row>
    <row r="52" spans="1:11" ht="15">
      <c r="A52" s="289"/>
      <c r="B52" s="55"/>
      <c r="C52" s="135"/>
      <c r="D52" s="55"/>
      <c r="E52" s="56"/>
      <c r="F52" s="56"/>
      <c r="G52" s="55"/>
      <c r="H52" s="55"/>
      <c r="I52" s="289"/>
      <c r="J52" s="289"/>
      <c r="K52" s="289"/>
    </row>
    <row r="53" spans="1:11" ht="15">
      <c r="A53" s="87" t="s">
        <v>236</v>
      </c>
      <c r="B53" s="55"/>
      <c r="C53" s="135"/>
      <c r="D53" s="55"/>
      <c r="E53" s="56"/>
      <c r="F53" s="56"/>
      <c r="G53" s="55"/>
      <c r="H53" s="55"/>
      <c r="I53" s="286"/>
      <c r="J53" s="286"/>
      <c r="K53" s="286"/>
    </row>
    <row r="54" spans="1:11" ht="24">
      <c r="A54" s="60"/>
      <c r="B54" s="86" t="s">
        <v>66</v>
      </c>
      <c r="C54" s="61" t="s">
        <v>85</v>
      </c>
      <c r="D54" s="86" t="s">
        <v>15</v>
      </c>
      <c r="E54" s="86">
        <v>3</v>
      </c>
      <c r="F54" s="86">
        <v>4</v>
      </c>
      <c r="G54" s="449"/>
      <c r="H54" s="449"/>
      <c r="I54" s="450">
        <f>E54*F54*G54</f>
        <v>0</v>
      </c>
      <c r="J54" s="473"/>
      <c r="K54" s="473"/>
    </row>
    <row r="55" spans="1:11" ht="24">
      <c r="A55" s="60"/>
      <c r="B55" s="86" t="s">
        <v>66</v>
      </c>
      <c r="C55" s="61" t="s">
        <v>86</v>
      </c>
      <c r="D55" s="86" t="s">
        <v>17</v>
      </c>
      <c r="E55" s="86">
        <v>1</v>
      </c>
      <c r="F55" s="86">
        <v>2</v>
      </c>
      <c r="G55" s="449"/>
      <c r="H55" s="449"/>
      <c r="I55" s="450">
        <f>E55*F55*G55</f>
        <v>0</v>
      </c>
      <c r="J55" s="473"/>
      <c r="K55" s="473"/>
    </row>
    <row r="56" spans="1:11" ht="12.75" customHeight="1">
      <c r="A56" s="96"/>
      <c r="B56" s="86" t="s">
        <v>66</v>
      </c>
      <c r="C56" s="62" t="s">
        <v>174</v>
      </c>
      <c r="D56" s="95" t="s">
        <v>17</v>
      </c>
      <c r="E56" s="95">
        <v>1</v>
      </c>
      <c r="F56" s="95">
        <v>1</v>
      </c>
      <c r="G56" s="449"/>
      <c r="H56" s="453"/>
      <c r="I56" s="454">
        <f>E56*F56*G56</f>
        <v>0</v>
      </c>
      <c r="J56" s="471"/>
      <c r="K56" s="471"/>
    </row>
    <row r="57" spans="1:11" ht="12.75" customHeight="1">
      <c r="A57" s="60"/>
      <c r="B57" s="86" t="s">
        <v>66</v>
      </c>
      <c r="C57" s="94" t="s">
        <v>173</v>
      </c>
      <c r="D57" s="40" t="s">
        <v>20</v>
      </c>
      <c r="E57" s="86">
        <v>0.1</v>
      </c>
      <c r="F57" s="86">
        <v>12</v>
      </c>
      <c r="G57" s="449"/>
      <c r="H57" s="449"/>
      <c r="I57" s="450">
        <f>E57*F57*G57</f>
        <v>0</v>
      </c>
      <c r="J57" s="390"/>
      <c r="K57" s="390"/>
    </row>
    <row r="58" spans="1:11" ht="15">
      <c r="A58" s="234" t="s">
        <v>12</v>
      </c>
      <c r="B58" s="235"/>
      <c r="C58" s="224"/>
      <c r="D58" s="225"/>
      <c r="E58" s="236"/>
      <c r="F58" s="236"/>
      <c r="G58" s="457"/>
      <c r="H58" s="458">
        <f>SUM(H54:I57)</f>
        <v>0</v>
      </c>
      <c r="I58" s="458"/>
      <c r="J58" s="459"/>
      <c r="K58" s="460"/>
    </row>
    <row r="59" spans="1:11" ht="15.75" thickBot="1">
      <c r="A59" s="237" t="s">
        <v>43</v>
      </c>
      <c r="B59" s="238"/>
      <c r="C59" s="228"/>
      <c r="D59" s="229"/>
      <c r="E59" s="239"/>
      <c r="F59" s="239"/>
      <c r="G59" s="461"/>
      <c r="H59" s="462">
        <f>H58/100*21</f>
        <v>0</v>
      </c>
      <c r="I59" s="462"/>
      <c r="J59" s="463"/>
      <c r="K59" s="464"/>
    </row>
    <row r="60" spans="1:11" ht="15.75" thickBot="1">
      <c r="A60" s="240" t="s">
        <v>44</v>
      </c>
      <c r="B60" s="241"/>
      <c r="C60" s="232"/>
      <c r="D60" s="233"/>
      <c r="E60" s="242"/>
      <c r="F60" s="242"/>
      <c r="G60" s="465"/>
      <c r="H60" s="466">
        <f>SUM(H58:I59)</f>
        <v>0</v>
      </c>
      <c r="I60" s="466"/>
      <c r="J60" s="467"/>
      <c r="K60" s="468"/>
    </row>
    <row r="61" spans="1:11" ht="15.75" thickBot="1">
      <c r="A61" s="91"/>
      <c r="B61" s="91"/>
      <c r="C61" s="135"/>
      <c r="D61" s="55"/>
      <c r="E61" s="56"/>
      <c r="F61" s="56"/>
      <c r="G61" s="55"/>
      <c r="H61" s="55"/>
      <c r="I61" s="290"/>
      <c r="J61" s="286"/>
      <c r="K61" s="286"/>
    </row>
    <row r="62" spans="1:11" ht="15">
      <c r="A62" s="261" t="s">
        <v>143</v>
      </c>
      <c r="B62" s="262"/>
      <c r="C62" s="263"/>
      <c r="D62" s="264"/>
      <c r="E62" s="265"/>
      <c r="F62" s="265"/>
      <c r="G62" s="264"/>
      <c r="H62" s="376">
        <f>H58+H49+H39+H27+H16</f>
        <v>0</v>
      </c>
      <c r="I62" s="376"/>
      <c r="J62" s="266"/>
      <c r="K62" s="267"/>
    </row>
    <row r="63" spans="1:11" ht="15.75" thickBot="1">
      <c r="A63" s="268" t="s">
        <v>43</v>
      </c>
      <c r="B63" s="245"/>
      <c r="C63" s="246"/>
      <c r="D63" s="247"/>
      <c r="E63" s="248"/>
      <c r="F63" s="248"/>
      <c r="G63" s="247"/>
      <c r="H63" s="249"/>
      <c r="I63" s="250">
        <f>H62*0.21</f>
        <v>0</v>
      </c>
      <c r="J63" s="251"/>
      <c r="K63" s="269"/>
    </row>
    <row r="64" spans="1:11" ht="15.75" thickBot="1">
      <c r="A64" s="252" t="s">
        <v>144</v>
      </c>
      <c r="B64" s="253"/>
      <c r="C64" s="254"/>
      <c r="D64" s="255"/>
      <c r="E64" s="256"/>
      <c r="F64" s="256"/>
      <c r="G64" s="255"/>
      <c r="H64" s="257"/>
      <c r="I64" s="258">
        <f>H60+H51+H41+H29+H18</f>
        <v>0</v>
      </c>
      <c r="J64" s="259"/>
      <c r="K64" s="260"/>
    </row>
    <row r="65" spans="1:11" ht="15.75" thickBot="1">
      <c r="A65" s="91"/>
      <c r="B65" s="91"/>
      <c r="C65" s="135"/>
      <c r="D65" s="55"/>
      <c r="E65" s="56"/>
      <c r="F65" s="56"/>
      <c r="G65" s="55"/>
      <c r="H65" s="55"/>
      <c r="I65" s="290"/>
      <c r="J65" s="286"/>
      <c r="K65" s="286"/>
    </row>
    <row r="66" spans="1:11" ht="15.75" thickBot="1">
      <c r="A66" s="373" t="s">
        <v>30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5"/>
    </row>
    <row r="67" spans="1:11" ht="15">
      <c r="A67" s="53" t="s">
        <v>58</v>
      </c>
      <c r="B67" s="58"/>
      <c r="C67" s="134"/>
      <c r="D67" s="58"/>
      <c r="E67" s="58"/>
      <c r="F67" s="58"/>
      <c r="G67" s="58"/>
      <c r="H67" s="58"/>
      <c r="I67" s="58"/>
      <c r="J67" s="287"/>
      <c r="K67" s="286"/>
    </row>
    <row r="68" spans="1:11" ht="24">
      <c r="A68" s="60"/>
      <c r="B68" s="86" t="s">
        <v>66</v>
      </c>
      <c r="C68" s="61" t="s">
        <v>85</v>
      </c>
      <c r="D68" s="86" t="s">
        <v>15</v>
      </c>
      <c r="E68" s="86">
        <v>18</v>
      </c>
      <c r="F68" s="86">
        <v>4</v>
      </c>
      <c r="G68" s="449"/>
      <c r="H68" s="449"/>
      <c r="I68" s="450">
        <f>E68*F68*G68</f>
        <v>0</v>
      </c>
      <c r="J68" s="402"/>
      <c r="K68" s="470"/>
    </row>
    <row r="69" spans="1:11" ht="24">
      <c r="A69" s="60"/>
      <c r="B69" s="86" t="s">
        <v>66</v>
      </c>
      <c r="C69" s="61" t="s">
        <v>86</v>
      </c>
      <c r="D69" s="86" t="s">
        <v>17</v>
      </c>
      <c r="E69" s="86">
        <v>6</v>
      </c>
      <c r="F69" s="86">
        <v>2</v>
      </c>
      <c r="G69" s="449"/>
      <c r="H69" s="449"/>
      <c r="I69" s="450">
        <f>E69*F69*G69</f>
        <v>0</v>
      </c>
      <c r="J69" s="390"/>
      <c r="K69" s="469"/>
    </row>
    <row r="70" spans="1:11" ht="24">
      <c r="A70" s="60"/>
      <c r="B70" s="86" t="s">
        <v>66</v>
      </c>
      <c r="C70" s="61" t="s">
        <v>59</v>
      </c>
      <c r="D70" s="86" t="s">
        <v>17</v>
      </c>
      <c r="E70" s="86">
        <v>6</v>
      </c>
      <c r="F70" s="86">
        <v>1</v>
      </c>
      <c r="G70" s="449"/>
      <c r="H70" s="449"/>
      <c r="I70" s="450">
        <f>E70*F70*G70</f>
        <v>0</v>
      </c>
      <c r="J70" s="390"/>
      <c r="K70" s="469"/>
    </row>
    <row r="71" spans="1:11" ht="24">
      <c r="A71" s="60"/>
      <c r="B71" s="86" t="s">
        <v>66</v>
      </c>
      <c r="C71" s="61" t="s">
        <v>60</v>
      </c>
      <c r="D71" s="86" t="s">
        <v>17</v>
      </c>
      <c r="E71" s="86">
        <v>6</v>
      </c>
      <c r="F71" s="86">
        <v>2</v>
      </c>
      <c r="G71" s="449"/>
      <c r="H71" s="449"/>
      <c r="I71" s="450">
        <f>E71*F71*G71</f>
        <v>0</v>
      </c>
      <c r="J71" s="390"/>
      <c r="K71" s="469"/>
    </row>
    <row r="72" spans="1:11" ht="12.75" customHeight="1">
      <c r="A72" s="60"/>
      <c r="B72" s="86" t="s">
        <v>66</v>
      </c>
      <c r="C72" s="94" t="s">
        <v>173</v>
      </c>
      <c r="D72" s="40" t="s">
        <v>20</v>
      </c>
      <c r="E72" s="86">
        <v>0.6</v>
      </c>
      <c r="F72" s="86">
        <v>12</v>
      </c>
      <c r="G72" s="449"/>
      <c r="H72" s="449"/>
      <c r="I72" s="450">
        <f>E72*F72*G72</f>
        <v>0</v>
      </c>
      <c r="J72" s="402"/>
      <c r="K72" s="470"/>
    </row>
    <row r="73" spans="1:11" ht="15">
      <c r="A73" s="222" t="s">
        <v>12</v>
      </c>
      <c r="B73" s="223"/>
      <c r="C73" s="224"/>
      <c r="D73" s="225"/>
      <c r="E73" s="225"/>
      <c r="F73" s="225"/>
      <c r="G73" s="457"/>
      <c r="H73" s="458">
        <f>SUM(H68:I72)</f>
        <v>0</v>
      </c>
      <c r="I73" s="458"/>
      <c r="J73" s="459"/>
      <c r="K73" s="460"/>
    </row>
    <row r="74" spans="1:11" ht="15.75" thickBot="1">
      <c r="A74" s="226" t="s">
        <v>43</v>
      </c>
      <c r="B74" s="227"/>
      <c r="C74" s="228"/>
      <c r="D74" s="229"/>
      <c r="E74" s="229"/>
      <c r="F74" s="229"/>
      <c r="G74" s="461"/>
      <c r="H74" s="462">
        <f>H73/100*21</f>
        <v>0</v>
      </c>
      <c r="I74" s="462"/>
      <c r="J74" s="463"/>
      <c r="K74" s="464"/>
    </row>
    <row r="75" spans="1:11" ht="15.75" thickBot="1">
      <c r="A75" s="230" t="s">
        <v>44</v>
      </c>
      <c r="B75" s="231"/>
      <c r="C75" s="232"/>
      <c r="D75" s="233"/>
      <c r="E75" s="233"/>
      <c r="F75" s="233"/>
      <c r="G75" s="465"/>
      <c r="H75" s="466">
        <f>SUM(H73:I74)</f>
        <v>0</v>
      </c>
      <c r="I75" s="466"/>
      <c r="J75" s="467"/>
      <c r="K75" s="468"/>
    </row>
    <row r="76" spans="1:11" ht="15">
      <c r="A76" s="55"/>
      <c r="B76" s="55"/>
      <c r="C76" s="135"/>
      <c r="D76" s="55"/>
      <c r="E76" s="55"/>
      <c r="F76" s="55"/>
      <c r="G76" s="55"/>
      <c r="H76" s="55"/>
      <c r="I76" s="57"/>
      <c r="J76" s="286"/>
      <c r="K76" s="286"/>
    </row>
    <row r="77" spans="1:11" ht="15">
      <c r="A77" s="87" t="s">
        <v>233</v>
      </c>
      <c r="B77" s="286"/>
      <c r="C77" s="288"/>
      <c r="D77" s="286"/>
      <c r="E77" s="286"/>
      <c r="F77" s="286"/>
      <c r="G77" s="286"/>
      <c r="H77" s="286"/>
      <c r="I77" s="286"/>
      <c r="J77" s="286"/>
      <c r="K77" s="286"/>
    </row>
    <row r="78" spans="1:11" ht="24">
      <c r="A78" s="60"/>
      <c r="B78" s="86" t="s">
        <v>66</v>
      </c>
      <c r="C78" s="61" t="s">
        <v>85</v>
      </c>
      <c r="D78" s="86" t="s">
        <v>15</v>
      </c>
      <c r="E78" s="86">
        <v>18</v>
      </c>
      <c r="F78" s="86">
        <v>4</v>
      </c>
      <c r="G78" s="449"/>
      <c r="H78" s="449"/>
      <c r="I78" s="450">
        <f aca="true" t="shared" si="2" ref="I78:I83">E78*F78*G78</f>
        <v>0</v>
      </c>
      <c r="J78" s="402"/>
      <c r="K78" s="470"/>
    </row>
    <row r="79" spans="1:11" ht="24">
      <c r="A79" s="60"/>
      <c r="B79" s="86" t="s">
        <v>66</v>
      </c>
      <c r="C79" s="61" t="s">
        <v>86</v>
      </c>
      <c r="D79" s="86" t="s">
        <v>17</v>
      </c>
      <c r="E79" s="86">
        <v>6</v>
      </c>
      <c r="F79" s="86">
        <v>2</v>
      </c>
      <c r="G79" s="449"/>
      <c r="H79" s="449"/>
      <c r="I79" s="450">
        <f t="shared" si="2"/>
        <v>0</v>
      </c>
      <c r="J79" s="390"/>
      <c r="K79" s="469"/>
    </row>
    <row r="80" spans="1:11" ht="24">
      <c r="A80" s="60"/>
      <c r="B80" s="86" t="s">
        <v>66</v>
      </c>
      <c r="C80" s="61" t="s">
        <v>59</v>
      </c>
      <c r="D80" s="86" t="s">
        <v>17</v>
      </c>
      <c r="E80" s="86">
        <v>6</v>
      </c>
      <c r="F80" s="86">
        <v>1</v>
      </c>
      <c r="G80" s="449"/>
      <c r="H80" s="449"/>
      <c r="I80" s="450">
        <f t="shared" si="2"/>
        <v>0</v>
      </c>
      <c r="J80" s="390"/>
      <c r="K80" s="469"/>
    </row>
    <row r="81" spans="1:11" ht="24">
      <c r="A81" s="60"/>
      <c r="B81" s="86" t="s">
        <v>66</v>
      </c>
      <c r="C81" s="61" t="s">
        <v>60</v>
      </c>
      <c r="D81" s="86" t="s">
        <v>17</v>
      </c>
      <c r="E81" s="86">
        <v>6</v>
      </c>
      <c r="F81" s="86">
        <v>2</v>
      </c>
      <c r="G81" s="449"/>
      <c r="H81" s="449"/>
      <c r="I81" s="450">
        <f t="shared" si="2"/>
        <v>0</v>
      </c>
      <c r="J81" s="390"/>
      <c r="K81" s="469"/>
    </row>
    <row r="82" spans="1:11" ht="12.75" customHeight="1">
      <c r="A82" s="60"/>
      <c r="B82" s="86" t="s">
        <v>66</v>
      </c>
      <c r="C82" s="62" t="s">
        <v>174</v>
      </c>
      <c r="D82" s="86" t="s">
        <v>17</v>
      </c>
      <c r="E82" s="86">
        <v>6</v>
      </c>
      <c r="F82" s="86">
        <v>1</v>
      </c>
      <c r="G82" s="449"/>
      <c r="H82" s="449"/>
      <c r="I82" s="450">
        <f t="shared" si="2"/>
        <v>0</v>
      </c>
      <c r="J82" s="390"/>
      <c r="K82" s="469"/>
    </row>
    <row r="83" spans="1:11" ht="12.75" customHeight="1">
      <c r="A83" s="60"/>
      <c r="B83" s="86" t="s">
        <v>66</v>
      </c>
      <c r="C83" s="94" t="s">
        <v>173</v>
      </c>
      <c r="D83" s="40" t="s">
        <v>20</v>
      </c>
      <c r="E83" s="86">
        <v>0.6</v>
      </c>
      <c r="F83" s="86">
        <v>12</v>
      </c>
      <c r="G83" s="449"/>
      <c r="H83" s="449"/>
      <c r="I83" s="450">
        <f t="shared" si="2"/>
        <v>0</v>
      </c>
      <c r="J83" s="402"/>
      <c r="K83" s="470"/>
    </row>
    <row r="84" spans="1:11" ht="15">
      <c r="A84" s="234" t="s">
        <v>12</v>
      </c>
      <c r="B84" s="235"/>
      <c r="C84" s="224"/>
      <c r="D84" s="225"/>
      <c r="E84" s="236"/>
      <c r="F84" s="236"/>
      <c r="G84" s="457"/>
      <c r="H84" s="458">
        <f>SUM(H78:I83)</f>
        <v>0</v>
      </c>
      <c r="I84" s="458"/>
      <c r="J84" s="459"/>
      <c r="K84" s="460"/>
    </row>
    <row r="85" spans="1:11" ht="15.75" thickBot="1">
      <c r="A85" s="237" t="s">
        <v>43</v>
      </c>
      <c r="B85" s="238"/>
      <c r="C85" s="228"/>
      <c r="D85" s="229"/>
      <c r="E85" s="239"/>
      <c r="F85" s="239"/>
      <c r="G85" s="461"/>
      <c r="H85" s="474">
        <f>H84/100*21</f>
        <v>0</v>
      </c>
      <c r="I85" s="474"/>
      <c r="J85" s="463"/>
      <c r="K85" s="464"/>
    </row>
    <row r="86" spans="1:11" ht="15.75" thickBot="1">
      <c r="A86" s="240" t="s">
        <v>44</v>
      </c>
      <c r="B86" s="241"/>
      <c r="C86" s="232"/>
      <c r="D86" s="233"/>
      <c r="E86" s="242"/>
      <c r="F86" s="242"/>
      <c r="G86" s="465"/>
      <c r="H86" s="466">
        <f>SUM(H84:I85)</f>
        <v>0</v>
      </c>
      <c r="I86" s="466"/>
      <c r="J86" s="467"/>
      <c r="K86" s="468"/>
    </row>
    <row r="87" spans="1:11" ht="15">
      <c r="A87" s="88"/>
      <c r="B87" s="55"/>
      <c r="C87" s="135"/>
      <c r="D87" s="55"/>
      <c r="E87" s="55"/>
      <c r="F87" s="55"/>
      <c r="G87" s="55"/>
      <c r="H87" s="55"/>
      <c r="I87" s="286"/>
      <c r="J87" s="286"/>
      <c r="K87" s="286"/>
    </row>
    <row r="88" spans="1:11" ht="15">
      <c r="A88" s="89" t="s">
        <v>234</v>
      </c>
      <c r="B88" s="55"/>
      <c r="C88" s="135"/>
      <c r="D88" s="55"/>
      <c r="E88" s="55"/>
      <c r="F88" s="55"/>
      <c r="G88" s="55"/>
      <c r="H88" s="55"/>
      <c r="I88" s="286"/>
      <c r="J88" s="286"/>
      <c r="K88" s="286"/>
    </row>
    <row r="89" spans="1:11" ht="24">
      <c r="A89" s="60"/>
      <c r="B89" s="86" t="s">
        <v>66</v>
      </c>
      <c r="C89" s="61" t="s">
        <v>85</v>
      </c>
      <c r="D89" s="86" t="s">
        <v>15</v>
      </c>
      <c r="E89" s="86">
        <v>18</v>
      </c>
      <c r="F89" s="86">
        <v>4</v>
      </c>
      <c r="G89" s="449"/>
      <c r="H89" s="449"/>
      <c r="I89" s="450">
        <f aca="true" t="shared" si="3" ref="I89:I95">E89*F89*G89</f>
        <v>0</v>
      </c>
      <c r="J89" s="402"/>
      <c r="K89" s="470"/>
    </row>
    <row r="90" spans="1:11" ht="24">
      <c r="A90" s="60"/>
      <c r="B90" s="86" t="s">
        <v>66</v>
      </c>
      <c r="C90" s="61" t="s">
        <v>86</v>
      </c>
      <c r="D90" s="86" t="s">
        <v>17</v>
      </c>
      <c r="E90" s="86">
        <v>6</v>
      </c>
      <c r="F90" s="86">
        <v>2</v>
      </c>
      <c r="G90" s="449"/>
      <c r="H90" s="449"/>
      <c r="I90" s="450">
        <f t="shared" si="3"/>
        <v>0</v>
      </c>
      <c r="J90" s="390"/>
      <c r="K90" s="469"/>
    </row>
    <row r="91" spans="1:11" ht="24">
      <c r="A91" s="60"/>
      <c r="B91" s="86" t="s">
        <v>66</v>
      </c>
      <c r="C91" s="61" t="s">
        <v>59</v>
      </c>
      <c r="D91" s="86" t="s">
        <v>17</v>
      </c>
      <c r="E91" s="86">
        <v>6</v>
      </c>
      <c r="F91" s="86">
        <v>1</v>
      </c>
      <c r="G91" s="449"/>
      <c r="H91" s="449"/>
      <c r="I91" s="450">
        <f t="shared" si="3"/>
        <v>0</v>
      </c>
      <c r="J91" s="390"/>
      <c r="K91" s="469"/>
    </row>
    <row r="92" spans="1:11" ht="24">
      <c r="A92" s="60"/>
      <c r="B92" s="86" t="s">
        <v>66</v>
      </c>
      <c r="C92" s="61" t="s">
        <v>60</v>
      </c>
      <c r="D92" s="86" t="s">
        <v>17</v>
      </c>
      <c r="E92" s="86">
        <v>6</v>
      </c>
      <c r="F92" s="86">
        <v>2</v>
      </c>
      <c r="G92" s="449"/>
      <c r="H92" s="449"/>
      <c r="I92" s="450">
        <f t="shared" si="3"/>
        <v>0</v>
      </c>
      <c r="J92" s="390"/>
      <c r="K92" s="469"/>
    </row>
    <row r="93" spans="1:11" ht="12.75" customHeight="1">
      <c r="A93" s="60"/>
      <c r="B93" s="86" t="s">
        <v>66</v>
      </c>
      <c r="C93" s="62" t="s">
        <v>174</v>
      </c>
      <c r="D93" s="86" t="s">
        <v>17</v>
      </c>
      <c r="E93" s="86">
        <v>6</v>
      </c>
      <c r="F93" s="86">
        <v>1</v>
      </c>
      <c r="G93" s="449"/>
      <c r="H93" s="449"/>
      <c r="I93" s="450">
        <f t="shared" si="3"/>
        <v>0</v>
      </c>
      <c r="J93" s="390"/>
      <c r="K93" s="469"/>
    </row>
    <row r="94" spans="1:11" ht="24">
      <c r="A94" s="60"/>
      <c r="B94" s="86" t="s">
        <v>66</v>
      </c>
      <c r="C94" s="62" t="s">
        <v>88</v>
      </c>
      <c r="D94" s="86" t="s">
        <v>15</v>
      </c>
      <c r="E94" s="86">
        <v>18</v>
      </c>
      <c r="F94" s="86">
        <v>1</v>
      </c>
      <c r="G94" s="449"/>
      <c r="H94" s="449"/>
      <c r="I94" s="450">
        <f t="shared" si="3"/>
        <v>0</v>
      </c>
      <c r="J94" s="402"/>
      <c r="K94" s="470"/>
    </row>
    <row r="95" spans="1:11" ht="12.75" customHeight="1">
      <c r="A95" s="60"/>
      <c r="B95" s="86" t="s">
        <v>66</v>
      </c>
      <c r="C95" s="94" t="s">
        <v>173</v>
      </c>
      <c r="D95" s="40" t="s">
        <v>20</v>
      </c>
      <c r="E95" s="86">
        <v>0.6</v>
      </c>
      <c r="F95" s="86">
        <v>12</v>
      </c>
      <c r="G95" s="449"/>
      <c r="H95" s="449"/>
      <c r="I95" s="450">
        <f t="shared" si="3"/>
        <v>0</v>
      </c>
      <c r="J95" s="402"/>
      <c r="K95" s="470"/>
    </row>
    <row r="96" spans="1:11" ht="15">
      <c r="A96" s="234" t="s">
        <v>12</v>
      </c>
      <c r="B96" s="235"/>
      <c r="C96" s="224"/>
      <c r="D96" s="225"/>
      <c r="E96" s="236"/>
      <c r="F96" s="236"/>
      <c r="G96" s="457"/>
      <c r="H96" s="458">
        <f>SUM(H89:I95)</f>
        <v>0</v>
      </c>
      <c r="I96" s="458"/>
      <c r="J96" s="459"/>
      <c r="K96" s="460"/>
    </row>
    <row r="97" spans="1:11" ht="15.75" thickBot="1">
      <c r="A97" s="237" t="s">
        <v>43</v>
      </c>
      <c r="B97" s="238"/>
      <c r="C97" s="228"/>
      <c r="D97" s="229"/>
      <c r="E97" s="239"/>
      <c r="F97" s="239"/>
      <c r="G97" s="461"/>
      <c r="H97" s="474">
        <f>H96/100*21</f>
        <v>0</v>
      </c>
      <c r="I97" s="474"/>
      <c r="J97" s="463"/>
      <c r="K97" s="464"/>
    </row>
    <row r="98" spans="1:11" ht="15.75" thickBot="1">
      <c r="A98" s="240" t="s">
        <v>44</v>
      </c>
      <c r="B98" s="241"/>
      <c r="C98" s="232"/>
      <c r="D98" s="233"/>
      <c r="E98" s="242"/>
      <c r="F98" s="242"/>
      <c r="G98" s="465"/>
      <c r="H98" s="466">
        <f>SUM(H96:I97)</f>
        <v>0</v>
      </c>
      <c r="I98" s="466"/>
      <c r="J98" s="467"/>
      <c r="K98" s="468"/>
    </row>
    <row r="99" spans="1:11" ht="15">
      <c r="A99" s="289"/>
      <c r="B99" s="55"/>
      <c r="C99" s="135"/>
      <c r="D99" s="55"/>
      <c r="E99" s="55"/>
      <c r="F99" s="55"/>
      <c r="G99" s="55"/>
      <c r="H99" s="55"/>
      <c r="I99" s="289"/>
      <c r="J99" s="289"/>
      <c r="K99" s="289"/>
    </row>
    <row r="100" spans="1:11" ht="15" customHeight="1">
      <c r="A100" s="89" t="s">
        <v>235</v>
      </c>
      <c r="B100" s="55"/>
      <c r="C100" s="135"/>
      <c r="D100" s="55"/>
      <c r="E100" s="55"/>
      <c r="F100" s="55"/>
      <c r="G100" s="55"/>
      <c r="H100" s="55"/>
      <c r="I100" s="289"/>
      <c r="J100" s="289"/>
      <c r="K100" s="289"/>
    </row>
    <row r="101" spans="1:11" ht="24">
      <c r="A101" s="60"/>
      <c r="B101" s="86" t="s">
        <v>66</v>
      </c>
      <c r="C101" s="61" t="s">
        <v>85</v>
      </c>
      <c r="D101" s="86" t="s">
        <v>15</v>
      </c>
      <c r="E101" s="86">
        <v>18</v>
      </c>
      <c r="F101" s="86">
        <v>4</v>
      </c>
      <c r="G101" s="449"/>
      <c r="H101" s="449"/>
      <c r="I101" s="450">
        <f>E101*F101*G101</f>
        <v>0</v>
      </c>
      <c r="J101" s="402"/>
      <c r="K101" s="470"/>
    </row>
    <row r="102" spans="1:11" ht="24">
      <c r="A102" s="60"/>
      <c r="B102" s="86" t="s">
        <v>66</v>
      </c>
      <c r="C102" s="61" t="s">
        <v>86</v>
      </c>
      <c r="D102" s="86" t="s">
        <v>17</v>
      </c>
      <c r="E102" s="86">
        <v>6</v>
      </c>
      <c r="F102" s="86">
        <v>2</v>
      </c>
      <c r="G102" s="449"/>
      <c r="H102" s="449"/>
      <c r="I102" s="450">
        <f>E102*F102*G102</f>
        <v>0</v>
      </c>
      <c r="J102" s="390"/>
      <c r="K102" s="469"/>
    </row>
    <row r="103" spans="1:11" ht="36">
      <c r="A103" s="60"/>
      <c r="B103" s="86" t="s">
        <v>66</v>
      </c>
      <c r="C103" s="61" t="s">
        <v>220</v>
      </c>
      <c r="D103" s="86" t="s">
        <v>17</v>
      </c>
      <c r="E103" s="86">
        <v>6</v>
      </c>
      <c r="F103" s="86">
        <v>1</v>
      </c>
      <c r="G103" s="449"/>
      <c r="H103" s="449"/>
      <c r="I103" s="450">
        <f>E103*F103*G103</f>
        <v>0</v>
      </c>
      <c r="J103" s="390"/>
      <c r="K103" s="469"/>
    </row>
    <row r="104" spans="1:11" ht="12.75" customHeight="1">
      <c r="A104" s="96"/>
      <c r="B104" s="86" t="s">
        <v>66</v>
      </c>
      <c r="C104" s="62" t="s">
        <v>174</v>
      </c>
      <c r="D104" s="95" t="s">
        <v>17</v>
      </c>
      <c r="E104" s="95">
        <v>6</v>
      </c>
      <c r="F104" s="95">
        <v>1</v>
      </c>
      <c r="G104" s="449"/>
      <c r="H104" s="453"/>
      <c r="I104" s="454">
        <f>E104*F104*G104</f>
        <v>0</v>
      </c>
      <c r="J104" s="471"/>
      <c r="K104" s="472"/>
    </row>
    <row r="105" spans="1:11" ht="12.75" customHeight="1">
      <c r="A105" s="60"/>
      <c r="B105" s="86" t="s">
        <v>66</v>
      </c>
      <c r="C105" s="94" t="s">
        <v>173</v>
      </c>
      <c r="D105" s="40" t="s">
        <v>20</v>
      </c>
      <c r="E105" s="86">
        <v>0.6</v>
      </c>
      <c r="F105" s="86">
        <v>12</v>
      </c>
      <c r="G105" s="449"/>
      <c r="H105" s="449"/>
      <c r="I105" s="450">
        <f>E105*F105*G105</f>
        <v>0</v>
      </c>
      <c r="J105" s="402"/>
      <c r="K105" s="470"/>
    </row>
    <row r="106" spans="1:11" ht="15">
      <c r="A106" s="234" t="s">
        <v>12</v>
      </c>
      <c r="B106" s="235"/>
      <c r="C106" s="224"/>
      <c r="D106" s="225"/>
      <c r="E106" s="236"/>
      <c r="F106" s="236"/>
      <c r="G106" s="457"/>
      <c r="H106" s="458">
        <f>SUM(H101:I105)</f>
        <v>0</v>
      </c>
      <c r="I106" s="458"/>
      <c r="J106" s="459"/>
      <c r="K106" s="460"/>
    </row>
    <row r="107" spans="1:11" ht="15.75" thickBot="1">
      <c r="A107" s="237" t="s">
        <v>43</v>
      </c>
      <c r="B107" s="238"/>
      <c r="C107" s="228"/>
      <c r="D107" s="229"/>
      <c r="E107" s="239"/>
      <c r="F107" s="239"/>
      <c r="G107" s="461"/>
      <c r="H107" s="474">
        <f>H106/100*21</f>
        <v>0</v>
      </c>
      <c r="I107" s="474"/>
      <c r="J107" s="463"/>
      <c r="K107" s="464"/>
    </row>
    <row r="108" spans="1:11" ht="15.75" thickBot="1">
      <c r="A108" s="240" t="s">
        <v>44</v>
      </c>
      <c r="B108" s="241"/>
      <c r="C108" s="232"/>
      <c r="D108" s="233"/>
      <c r="E108" s="242"/>
      <c r="F108" s="242"/>
      <c r="G108" s="465"/>
      <c r="H108" s="466">
        <f>SUM(H106:I107)</f>
        <v>0</v>
      </c>
      <c r="I108" s="466"/>
      <c r="J108" s="467"/>
      <c r="K108" s="468"/>
    </row>
    <row r="109" spans="1:11" ht="15">
      <c r="A109" s="289"/>
      <c r="B109" s="55"/>
      <c r="C109" s="135"/>
      <c r="D109" s="55"/>
      <c r="E109" s="56"/>
      <c r="F109" s="56"/>
      <c r="G109" s="55"/>
      <c r="H109" s="55"/>
      <c r="I109" s="289"/>
      <c r="J109" s="289"/>
      <c r="K109" s="289"/>
    </row>
    <row r="110" spans="1:11" ht="15">
      <c r="A110" s="87" t="s">
        <v>236</v>
      </c>
      <c r="B110" s="55"/>
      <c r="C110" s="135"/>
      <c r="D110" s="55"/>
      <c r="E110" s="56"/>
      <c r="F110" s="56"/>
      <c r="G110" s="55"/>
      <c r="H110" s="55"/>
      <c r="I110" s="286"/>
      <c r="J110" s="286"/>
      <c r="K110" s="286"/>
    </row>
    <row r="111" spans="1:11" ht="24">
      <c r="A111" s="60"/>
      <c r="B111" s="86" t="s">
        <v>66</v>
      </c>
      <c r="C111" s="61" t="s">
        <v>85</v>
      </c>
      <c r="D111" s="86" t="s">
        <v>15</v>
      </c>
      <c r="E111" s="86">
        <v>18</v>
      </c>
      <c r="F111" s="86">
        <v>4</v>
      </c>
      <c r="G111" s="449"/>
      <c r="H111" s="449"/>
      <c r="I111" s="450">
        <f>E111*F111*G111</f>
        <v>0</v>
      </c>
      <c r="J111" s="473"/>
      <c r="K111" s="473"/>
    </row>
    <row r="112" spans="1:11" ht="24">
      <c r="A112" s="60"/>
      <c r="B112" s="86" t="s">
        <v>66</v>
      </c>
      <c r="C112" s="61" t="s">
        <v>86</v>
      </c>
      <c r="D112" s="86" t="s">
        <v>17</v>
      </c>
      <c r="E112" s="86">
        <v>6</v>
      </c>
      <c r="F112" s="86">
        <v>2</v>
      </c>
      <c r="G112" s="449"/>
      <c r="H112" s="449"/>
      <c r="I112" s="450">
        <f>E112*F112*G112</f>
        <v>0</v>
      </c>
      <c r="J112" s="473"/>
      <c r="K112" s="473"/>
    </row>
    <row r="113" spans="1:11" ht="12.75" customHeight="1">
      <c r="A113" s="96"/>
      <c r="B113" s="86" t="s">
        <v>66</v>
      </c>
      <c r="C113" s="62" t="s">
        <v>174</v>
      </c>
      <c r="D113" s="95" t="s">
        <v>17</v>
      </c>
      <c r="E113" s="95">
        <v>6</v>
      </c>
      <c r="F113" s="95">
        <v>1</v>
      </c>
      <c r="G113" s="449"/>
      <c r="H113" s="453"/>
      <c r="I113" s="454">
        <f>E113*F113*G113</f>
        <v>0</v>
      </c>
      <c r="J113" s="471"/>
      <c r="K113" s="471"/>
    </row>
    <row r="114" spans="1:11" ht="12.75" customHeight="1">
      <c r="A114" s="60"/>
      <c r="B114" s="86" t="s">
        <v>66</v>
      </c>
      <c r="C114" s="94" t="s">
        <v>173</v>
      </c>
      <c r="D114" s="40" t="s">
        <v>20</v>
      </c>
      <c r="E114" s="86">
        <v>0.6</v>
      </c>
      <c r="F114" s="86">
        <v>12</v>
      </c>
      <c r="G114" s="449"/>
      <c r="H114" s="449"/>
      <c r="I114" s="450">
        <f>E114*F114*G114</f>
        <v>0</v>
      </c>
      <c r="J114" s="402"/>
      <c r="K114" s="470"/>
    </row>
    <row r="115" spans="1:11" ht="15">
      <c r="A115" s="234" t="s">
        <v>12</v>
      </c>
      <c r="B115" s="235"/>
      <c r="C115" s="224"/>
      <c r="D115" s="225"/>
      <c r="E115" s="236"/>
      <c r="F115" s="236"/>
      <c r="G115" s="457"/>
      <c r="H115" s="458">
        <f>SUM(H111:I114)</f>
        <v>0</v>
      </c>
      <c r="I115" s="458"/>
      <c r="J115" s="459"/>
      <c r="K115" s="460"/>
    </row>
    <row r="116" spans="1:11" ht="15.75" thickBot="1">
      <c r="A116" s="237" t="s">
        <v>43</v>
      </c>
      <c r="B116" s="238"/>
      <c r="C116" s="228"/>
      <c r="D116" s="229"/>
      <c r="E116" s="239"/>
      <c r="F116" s="239"/>
      <c r="G116" s="461"/>
      <c r="H116" s="474">
        <f>H115/100*21</f>
        <v>0</v>
      </c>
      <c r="I116" s="474"/>
      <c r="J116" s="463"/>
      <c r="K116" s="464"/>
    </row>
    <row r="117" spans="1:11" ht="15.75" thickBot="1">
      <c r="A117" s="240" t="s">
        <v>44</v>
      </c>
      <c r="B117" s="241"/>
      <c r="C117" s="232"/>
      <c r="D117" s="233"/>
      <c r="E117" s="242"/>
      <c r="F117" s="242"/>
      <c r="G117" s="465"/>
      <c r="H117" s="466">
        <f>SUM(H115:I116)</f>
        <v>0</v>
      </c>
      <c r="I117" s="466"/>
      <c r="J117" s="467"/>
      <c r="K117" s="468"/>
    </row>
    <row r="118" spans="1:11" ht="15.75" thickBot="1">
      <c r="A118" s="91"/>
      <c r="B118" s="91"/>
      <c r="C118" s="135"/>
      <c r="D118" s="55"/>
      <c r="E118" s="56"/>
      <c r="F118" s="56"/>
      <c r="G118" s="55"/>
      <c r="H118" s="55"/>
      <c r="I118" s="290"/>
      <c r="J118" s="286"/>
      <c r="K118" s="286"/>
    </row>
    <row r="119" spans="1:11" ht="15">
      <c r="A119" s="261" t="s">
        <v>145</v>
      </c>
      <c r="B119" s="262"/>
      <c r="C119" s="263"/>
      <c r="D119" s="264"/>
      <c r="E119" s="265"/>
      <c r="F119" s="265"/>
      <c r="G119" s="264"/>
      <c r="H119" s="376">
        <f>H115+H106+H96+H84+H73</f>
        <v>0</v>
      </c>
      <c r="I119" s="376"/>
      <c r="J119" s="266"/>
      <c r="K119" s="267"/>
    </row>
    <row r="120" spans="1:11" ht="15.75" thickBot="1">
      <c r="A120" s="268" t="s">
        <v>43</v>
      </c>
      <c r="B120" s="245"/>
      <c r="C120" s="246"/>
      <c r="D120" s="247"/>
      <c r="E120" s="248"/>
      <c r="F120" s="248"/>
      <c r="G120" s="247"/>
      <c r="H120" s="249"/>
      <c r="I120" s="250">
        <f>H119*0.21</f>
        <v>0</v>
      </c>
      <c r="J120" s="251"/>
      <c r="K120" s="269"/>
    </row>
    <row r="121" spans="1:11" ht="15.75" thickBot="1">
      <c r="A121" s="252" t="s">
        <v>146</v>
      </c>
      <c r="B121" s="253"/>
      <c r="C121" s="254"/>
      <c r="D121" s="255"/>
      <c r="E121" s="256"/>
      <c r="F121" s="256"/>
      <c r="G121" s="255"/>
      <c r="H121" s="257"/>
      <c r="I121" s="258">
        <f>H117+H108+H98+H86+H75</f>
        <v>0</v>
      </c>
      <c r="J121" s="259"/>
      <c r="K121" s="260"/>
    </row>
    <row r="122" spans="1:11" ht="15.75" thickBot="1">
      <c r="A122" s="91"/>
      <c r="B122" s="91"/>
      <c r="C122" s="135"/>
      <c r="D122" s="55"/>
      <c r="E122" s="56"/>
      <c r="F122" s="56"/>
      <c r="G122" s="55"/>
      <c r="H122" s="55"/>
      <c r="I122" s="290"/>
      <c r="J122" s="286"/>
      <c r="K122" s="286"/>
    </row>
    <row r="123" spans="1:11" ht="15.75" thickBot="1">
      <c r="A123" s="373" t="s">
        <v>32</v>
      </c>
      <c r="B123" s="374"/>
      <c r="C123" s="374"/>
      <c r="D123" s="374"/>
      <c r="E123" s="374"/>
      <c r="F123" s="374"/>
      <c r="G123" s="374"/>
      <c r="H123" s="374"/>
      <c r="I123" s="374"/>
      <c r="J123" s="374"/>
      <c r="K123" s="375"/>
    </row>
    <row r="124" spans="1:11" ht="15">
      <c r="A124" s="53" t="s">
        <v>58</v>
      </c>
      <c r="B124" s="58"/>
      <c r="C124" s="134"/>
      <c r="D124" s="58"/>
      <c r="E124" s="58"/>
      <c r="F124" s="58"/>
      <c r="G124" s="58"/>
      <c r="H124" s="58"/>
      <c r="I124" s="58"/>
      <c r="J124" s="287"/>
      <c r="K124" s="286"/>
    </row>
    <row r="125" spans="1:11" ht="24">
      <c r="A125" s="60"/>
      <c r="B125" s="86" t="s">
        <v>66</v>
      </c>
      <c r="C125" s="61" t="s">
        <v>85</v>
      </c>
      <c r="D125" s="86" t="s">
        <v>15</v>
      </c>
      <c r="E125" s="86">
        <v>15</v>
      </c>
      <c r="F125" s="86">
        <v>4</v>
      </c>
      <c r="G125" s="449"/>
      <c r="H125" s="449"/>
      <c r="I125" s="450">
        <f aca="true" t="shared" si="4" ref="I125:I130">E125*F125*G125</f>
        <v>0</v>
      </c>
      <c r="J125" s="402"/>
      <c r="K125" s="470"/>
    </row>
    <row r="126" spans="1:11" ht="24">
      <c r="A126" s="60"/>
      <c r="B126" s="86" t="s">
        <v>66</v>
      </c>
      <c r="C126" s="61" t="s">
        <v>86</v>
      </c>
      <c r="D126" s="86" t="s">
        <v>17</v>
      </c>
      <c r="E126" s="86">
        <v>5</v>
      </c>
      <c r="F126" s="86">
        <v>2</v>
      </c>
      <c r="G126" s="449"/>
      <c r="H126" s="449"/>
      <c r="I126" s="450">
        <f t="shared" si="4"/>
        <v>0</v>
      </c>
      <c r="J126" s="390"/>
      <c r="K126" s="469"/>
    </row>
    <row r="127" spans="1:11" ht="24">
      <c r="A127" s="60"/>
      <c r="B127" s="86" t="s">
        <v>66</v>
      </c>
      <c r="C127" s="61" t="s">
        <v>59</v>
      </c>
      <c r="D127" s="86" t="s">
        <v>17</v>
      </c>
      <c r="E127" s="86">
        <v>5</v>
      </c>
      <c r="F127" s="86">
        <v>1</v>
      </c>
      <c r="G127" s="449"/>
      <c r="H127" s="449"/>
      <c r="I127" s="450">
        <f t="shared" si="4"/>
        <v>0</v>
      </c>
      <c r="J127" s="390"/>
      <c r="K127" s="469"/>
    </row>
    <row r="128" spans="1:11" ht="24">
      <c r="A128" s="60"/>
      <c r="B128" s="86" t="s">
        <v>66</v>
      </c>
      <c r="C128" s="61" t="s">
        <v>60</v>
      </c>
      <c r="D128" s="86" t="s">
        <v>17</v>
      </c>
      <c r="E128" s="86">
        <v>5</v>
      </c>
      <c r="F128" s="86">
        <v>2</v>
      </c>
      <c r="G128" s="449"/>
      <c r="H128" s="449"/>
      <c r="I128" s="450">
        <f t="shared" si="4"/>
        <v>0</v>
      </c>
      <c r="J128" s="390"/>
      <c r="K128" s="469"/>
    </row>
    <row r="129" spans="1:11" ht="12.75" customHeight="1">
      <c r="A129" s="60"/>
      <c r="B129" s="86" t="s">
        <v>66</v>
      </c>
      <c r="C129" s="61" t="s">
        <v>98</v>
      </c>
      <c r="D129" s="86" t="s">
        <v>17</v>
      </c>
      <c r="E129" s="86">
        <v>5</v>
      </c>
      <c r="F129" s="86">
        <v>2</v>
      </c>
      <c r="G129" s="449"/>
      <c r="H129" s="449"/>
      <c r="I129" s="450">
        <f t="shared" si="4"/>
        <v>0</v>
      </c>
      <c r="J129" s="390"/>
      <c r="K129" s="469"/>
    </row>
    <row r="130" spans="1:11" ht="12.75" customHeight="1">
      <c r="A130" s="60"/>
      <c r="B130" s="86" t="s">
        <v>66</v>
      </c>
      <c r="C130" s="94" t="s">
        <v>173</v>
      </c>
      <c r="D130" s="40" t="s">
        <v>20</v>
      </c>
      <c r="E130" s="86">
        <v>0.5</v>
      </c>
      <c r="F130" s="86">
        <v>12</v>
      </c>
      <c r="G130" s="449"/>
      <c r="H130" s="449"/>
      <c r="I130" s="450">
        <f t="shared" si="4"/>
        <v>0</v>
      </c>
      <c r="J130" s="402"/>
      <c r="K130" s="470"/>
    </row>
    <row r="131" spans="1:11" ht="15">
      <c r="A131" s="222" t="s">
        <v>12</v>
      </c>
      <c r="B131" s="223"/>
      <c r="C131" s="224"/>
      <c r="D131" s="225"/>
      <c r="E131" s="225"/>
      <c r="F131" s="225"/>
      <c r="G131" s="457"/>
      <c r="H131" s="458">
        <f>SUM(H125:I130)</f>
        <v>0</v>
      </c>
      <c r="I131" s="458"/>
      <c r="J131" s="459"/>
      <c r="K131" s="460"/>
    </row>
    <row r="132" spans="1:11" ht="15.75" thickBot="1">
      <c r="A132" s="226" t="s">
        <v>43</v>
      </c>
      <c r="B132" s="227"/>
      <c r="C132" s="228"/>
      <c r="D132" s="229"/>
      <c r="E132" s="229"/>
      <c r="F132" s="229"/>
      <c r="G132" s="461"/>
      <c r="H132" s="474">
        <f>H131/100*21</f>
        <v>0</v>
      </c>
      <c r="I132" s="474"/>
      <c r="J132" s="463"/>
      <c r="K132" s="464"/>
    </row>
    <row r="133" spans="1:11" ht="15.75" thickBot="1">
      <c r="A133" s="230" t="s">
        <v>44</v>
      </c>
      <c r="B133" s="231"/>
      <c r="C133" s="232"/>
      <c r="D133" s="233"/>
      <c r="E133" s="233"/>
      <c r="F133" s="233"/>
      <c r="G133" s="465"/>
      <c r="H133" s="466">
        <f>SUM(H131:I132)</f>
        <v>0</v>
      </c>
      <c r="I133" s="466"/>
      <c r="J133" s="467"/>
      <c r="K133" s="468"/>
    </row>
    <row r="134" spans="1:11" ht="15">
      <c r="A134" s="55"/>
      <c r="B134" s="55"/>
      <c r="C134" s="135"/>
      <c r="D134" s="55"/>
      <c r="E134" s="55"/>
      <c r="F134" s="55"/>
      <c r="G134" s="475"/>
      <c r="H134" s="475"/>
      <c r="I134" s="476"/>
      <c r="J134" s="477"/>
      <c r="K134" s="477"/>
    </row>
    <row r="135" spans="1:11" ht="15">
      <c r="A135" s="87" t="s">
        <v>233</v>
      </c>
      <c r="B135" s="286"/>
      <c r="C135" s="288"/>
      <c r="D135" s="286"/>
      <c r="E135" s="286"/>
      <c r="F135" s="286"/>
      <c r="G135" s="477"/>
      <c r="H135" s="477"/>
      <c r="I135" s="477"/>
      <c r="J135" s="477"/>
      <c r="K135" s="477"/>
    </row>
    <row r="136" spans="1:11" ht="24">
      <c r="A136" s="60"/>
      <c r="B136" s="86" t="s">
        <v>66</v>
      </c>
      <c r="C136" s="61" t="s">
        <v>85</v>
      </c>
      <c r="D136" s="86" t="s">
        <v>15</v>
      </c>
      <c r="E136" s="86">
        <v>15</v>
      </c>
      <c r="F136" s="86">
        <v>4</v>
      </c>
      <c r="G136" s="449"/>
      <c r="H136" s="449"/>
      <c r="I136" s="450">
        <f aca="true" t="shared" si="5" ref="I136:I142">E136*F136*G136</f>
        <v>0</v>
      </c>
      <c r="J136" s="402"/>
      <c r="K136" s="470"/>
    </row>
    <row r="137" spans="1:11" ht="24">
      <c r="A137" s="60"/>
      <c r="B137" s="86" t="s">
        <v>66</v>
      </c>
      <c r="C137" s="61" t="s">
        <v>86</v>
      </c>
      <c r="D137" s="86" t="s">
        <v>17</v>
      </c>
      <c r="E137" s="86">
        <v>5</v>
      </c>
      <c r="F137" s="86">
        <v>2</v>
      </c>
      <c r="G137" s="449"/>
      <c r="H137" s="449"/>
      <c r="I137" s="450">
        <f t="shared" si="5"/>
        <v>0</v>
      </c>
      <c r="J137" s="390"/>
      <c r="K137" s="469"/>
    </row>
    <row r="138" spans="1:11" ht="24">
      <c r="A138" s="60"/>
      <c r="B138" s="86" t="s">
        <v>66</v>
      </c>
      <c r="C138" s="61" t="s">
        <v>59</v>
      </c>
      <c r="D138" s="86" t="s">
        <v>17</v>
      </c>
      <c r="E138" s="86">
        <v>5</v>
      </c>
      <c r="F138" s="86">
        <v>1</v>
      </c>
      <c r="G138" s="449"/>
      <c r="H138" s="449"/>
      <c r="I138" s="450">
        <f t="shared" si="5"/>
        <v>0</v>
      </c>
      <c r="J138" s="390"/>
      <c r="K138" s="469"/>
    </row>
    <row r="139" spans="1:11" ht="24">
      <c r="A139" s="60"/>
      <c r="B139" s="86" t="s">
        <v>66</v>
      </c>
      <c r="C139" s="61" t="s">
        <v>60</v>
      </c>
      <c r="D139" s="86" t="s">
        <v>17</v>
      </c>
      <c r="E139" s="86">
        <v>5</v>
      </c>
      <c r="F139" s="86">
        <v>2</v>
      </c>
      <c r="G139" s="449"/>
      <c r="H139" s="449"/>
      <c r="I139" s="450">
        <f t="shared" si="5"/>
        <v>0</v>
      </c>
      <c r="J139" s="390"/>
      <c r="K139" s="469"/>
    </row>
    <row r="140" spans="1:11" ht="12.75" customHeight="1">
      <c r="A140" s="60"/>
      <c r="B140" s="86" t="s">
        <v>66</v>
      </c>
      <c r="C140" s="62" t="s">
        <v>174</v>
      </c>
      <c r="D140" s="86" t="s">
        <v>17</v>
      </c>
      <c r="E140" s="86">
        <v>5</v>
      </c>
      <c r="F140" s="86">
        <v>1</v>
      </c>
      <c r="G140" s="449"/>
      <c r="H140" s="449"/>
      <c r="I140" s="450">
        <f t="shared" si="5"/>
        <v>0</v>
      </c>
      <c r="J140" s="390"/>
      <c r="K140" s="469"/>
    </row>
    <row r="141" spans="1:11" ht="12.75" customHeight="1">
      <c r="A141" s="60"/>
      <c r="B141" s="86" t="s">
        <v>66</v>
      </c>
      <c r="C141" s="61" t="s">
        <v>98</v>
      </c>
      <c r="D141" s="86" t="s">
        <v>17</v>
      </c>
      <c r="E141" s="86">
        <v>5</v>
      </c>
      <c r="F141" s="86">
        <v>2</v>
      </c>
      <c r="G141" s="449"/>
      <c r="H141" s="449"/>
      <c r="I141" s="450">
        <f t="shared" si="5"/>
        <v>0</v>
      </c>
      <c r="J141" s="390"/>
      <c r="K141" s="469"/>
    </row>
    <row r="142" spans="1:11" ht="12.75" customHeight="1">
      <c r="A142" s="60"/>
      <c r="B142" s="86" t="s">
        <v>66</v>
      </c>
      <c r="C142" s="94" t="s">
        <v>173</v>
      </c>
      <c r="D142" s="40" t="s">
        <v>20</v>
      </c>
      <c r="E142" s="86">
        <v>0.5</v>
      </c>
      <c r="F142" s="86">
        <v>12</v>
      </c>
      <c r="G142" s="449"/>
      <c r="H142" s="449"/>
      <c r="I142" s="450">
        <f t="shared" si="5"/>
        <v>0</v>
      </c>
      <c r="J142" s="402"/>
      <c r="K142" s="470"/>
    </row>
    <row r="143" spans="1:11" ht="15">
      <c r="A143" s="234" t="s">
        <v>12</v>
      </c>
      <c r="B143" s="235"/>
      <c r="C143" s="224"/>
      <c r="D143" s="225"/>
      <c r="E143" s="236"/>
      <c r="F143" s="236"/>
      <c r="G143" s="457"/>
      <c r="H143" s="458">
        <f>SUM(H136:I142)</f>
        <v>0</v>
      </c>
      <c r="I143" s="458"/>
      <c r="J143" s="459"/>
      <c r="K143" s="460"/>
    </row>
    <row r="144" spans="1:11" ht="15.75" thickBot="1">
      <c r="A144" s="237" t="s">
        <v>43</v>
      </c>
      <c r="B144" s="238"/>
      <c r="C144" s="228"/>
      <c r="D144" s="229"/>
      <c r="E144" s="239"/>
      <c r="F144" s="239"/>
      <c r="G144" s="461"/>
      <c r="H144" s="474">
        <f>H143/100*21</f>
        <v>0</v>
      </c>
      <c r="I144" s="474"/>
      <c r="J144" s="463"/>
      <c r="K144" s="464"/>
    </row>
    <row r="145" spans="1:11" ht="15.75" thickBot="1">
      <c r="A145" s="240" t="s">
        <v>44</v>
      </c>
      <c r="B145" s="241"/>
      <c r="C145" s="232"/>
      <c r="D145" s="233"/>
      <c r="E145" s="242"/>
      <c r="F145" s="242"/>
      <c r="G145" s="465"/>
      <c r="H145" s="466">
        <f>SUM(H143:I144)</f>
        <v>0</v>
      </c>
      <c r="I145" s="466"/>
      <c r="J145" s="467"/>
      <c r="K145" s="468"/>
    </row>
    <row r="146" spans="1:11" ht="15">
      <c r="A146" s="88"/>
      <c r="B146" s="55"/>
      <c r="C146" s="135"/>
      <c r="D146" s="55"/>
      <c r="E146" s="55"/>
      <c r="F146" s="55"/>
      <c r="G146" s="55"/>
      <c r="H146" s="55"/>
      <c r="I146" s="286"/>
      <c r="J146" s="286"/>
      <c r="K146" s="286"/>
    </row>
    <row r="147" spans="1:11" ht="15">
      <c r="A147" s="89" t="s">
        <v>234</v>
      </c>
      <c r="B147" s="55"/>
      <c r="C147" s="135"/>
      <c r="D147" s="55"/>
      <c r="E147" s="55"/>
      <c r="F147" s="55"/>
      <c r="G147" s="55"/>
      <c r="H147" s="55"/>
      <c r="I147" s="286"/>
      <c r="J147" s="286"/>
      <c r="K147" s="286"/>
    </row>
    <row r="148" spans="1:11" ht="24">
      <c r="A148" s="60"/>
      <c r="B148" s="86" t="s">
        <v>66</v>
      </c>
      <c r="C148" s="61" t="s">
        <v>85</v>
      </c>
      <c r="D148" s="86" t="s">
        <v>15</v>
      </c>
      <c r="E148" s="86">
        <v>15</v>
      </c>
      <c r="F148" s="86">
        <v>4</v>
      </c>
      <c r="G148" s="449"/>
      <c r="H148" s="449"/>
      <c r="I148" s="450">
        <f aca="true" t="shared" si="6" ref="I148:I155">E148*F148*G148</f>
        <v>0</v>
      </c>
      <c r="J148" s="402"/>
      <c r="K148" s="470"/>
    </row>
    <row r="149" spans="1:11" ht="24">
      <c r="A149" s="60"/>
      <c r="B149" s="86" t="s">
        <v>66</v>
      </c>
      <c r="C149" s="61" t="s">
        <v>86</v>
      </c>
      <c r="D149" s="86" t="s">
        <v>17</v>
      </c>
      <c r="E149" s="86">
        <v>5</v>
      </c>
      <c r="F149" s="86">
        <v>2</v>
      </c>
      <c r="G149" s="449"/>
      <c r="H149" s="449"/>
      <c r="I149" s="450">
        <f t="shared" si="6"/>
        <v>0</v>
      </c>
      <c r="J149" s="390"/>
      <c r="K149" s="469"/>
    </row>
    <row r="150" spans="1:11" ht="24">
      <c r="A150" s="60"/>
      <c r="B150" s="86" t="s">
        <v>66</v>
      </c>
      <c r="C150" s="61" t="s">
        <v>59</v>
      </c>
      <c r="D150" s="86" t="s">
        <v>17</v>
      </c>
      <c r="E150" s="86">
        <v>5</v>
      </c>
      <c r="F150" s="86">
        <v>1</v>
      </c>
      <c r="G150" s="449"/>
      <c r="H150" s="449"/>
      <c r="I150" s="450">
        <f t="shared" si="6"/>
        <v>0</v>
      </c>
      <c r="J150" s="390"/>
      <c r="K150" s="469"/>
    </row>
    <row r="151" spans="1:11" ht="24">
      <c r="A151" s="60"/>
      <c r="B151" s="86" t="s">
        <v>66</v>
      </c>
      <c r="C151" s="61" t="s">
        <v>60</v>
      </c>
      <c r="D151" s="86" t="s">
        <v>17</v>
      </c>
      <c r="E151" s="86">
        <v>5</v>
      </c>
      <c r="F151" s="86">
        <v>2</v>
      </c>
      <c r="G151" s="449"/>
      <c r="H151" s="449"/>
      <c r="I151" s="450">
        <f t="shared" si="6"/>
        <v>0</v>
      </c>
      <c r="J151" s="390"/>
      <c r="K151" s="469"/>
    </row>
    <row r="152" spans="1:11" ht="12.75" customHeight="1">
      <c r="A152" s="60"/>
      <c r="B152" s="86" t="s">
        <v>66</v>
      </c>
      <c r="C152" s="62" t="s">
        <v>174</v>
      </c>
      <c r="D152" s="86" t="s">
        <v>17</v>
      </c>
      <c r="E152" s="86">
        <v>5</v>
      </c>
      <c r="F152" s="86">
        <v>1</v>
      </c>
      <c r="G152" s="449"/>
      <c r="H152" s="449"/>
      <c r="I152" s="450">
        <f t="shared" si="6"/>
        <v>0</v>
      </c>
      <c r="J152" s="390"/>
      <c r="K152" s="469"/>
    </row>
    <row r="153" spans="1:11" ht="12.75" customHeight="1">
      <c r="A153" s="60"/>
      <c r="B153" s="86" t="s">
        <v>66</v>
      </c>
      <c r="C153" s="61" t="s">
        <v>98</v>
      </c>
      <c r="D153" s="86" t="s">
        <v>17</v>
      </c>
      <c r="E153" s="86">
        <v>5</v>
      </c>
      <c r="F153" s="86">
        <v>2</v>
      </c>
      <c r="G153" s="449"/>
      <c r="H153" s="449"/>
      <c r="I153" s="450">
        <f t="shared" si="6"/>
        <v>0</v>
      </c>
      <c r="J153" s="390"/>
      <c r="K153" s="469"/>
    </row>
    <row r="154" spans="1:11" ht="12.75" customHeight="1">
      <c r="A154" s="60"/>
      <c r="B154" s="86" t="s">
        <v>66</v>
      </c>
      <c r="C154" s="137" t="s">
        <v>175</v>
      </c>
      <c r="D154" s="86" t="s">
        <v>17</v>
      </c>
      <c r="E154" s="86">
        <v>5</v>
      </c>
      <c r="F154" s="86">
        <v>1</v>
      </c>
      <c r="G154" s="449"/>
      <c r="H154" s="449"/>
      <c r="I154" s="450">
        <f t="shared" si="6"/>
        <v>0</v>
      </c>
      <c r="J154" s="402"/>
      <c r="K154" s="470"/>
    </row>
    <row r="155" spans="1:11" ht="12.75" customHeight="1">
      <c r="A155" s="60"/>
      <c r="B155" s="86" t="s">
        <v>66</v>
      </c>
      <c r="C155" s="94" t="s">
        <v>173</v>
      </c>
      <c r="D155" s="40" t="s">
        <v>20</v>
      </c>
      <c r="E155" s="86">
        <v>0.5</v>
      </c>
      <c r="F155" s="86">
        <v>12</v>
      </c>
      <c r="G155" s="449"/>
      <c r="H155" s="449"/>
      <c r="I155" s="450">
        <f t="shared" si="6"/>
        <v>0</v>
      </c>
      <c r="J155" s="402"/>
      <c r="K155" s="470"/>
    </row>
    <row r="156" spans="1:11" ht="15">
      <c r="A156" s="234" t="s">
        <v>12</v>
      </c>
      <c r="B156" s="235"/>
      <c r="C156" s="224"/>
      <c r="D156" s="225"/>
      <c r="E156" s="236"/>
      <c r="F156" s="236"/>
      <c r="G156" s="457"/>
      <c r="H156" s="458">
        <f>SUM(H148:I155)</f>
        <v>0</v>
      </c>
      <c r="I156" s="458"/>
      <c r="J156" s="459"/>
      <c r="K156" s="460"/>
    </row>
    <row r="157" spans="1:11" ht="15.75" thickBot="1">
      <c r="A157" s="237" t="s">
        <v>43</v>
      </c>
      <c r="B157" s="238"/>
      <c r="C157" s="228"/>
      <c r="D157" s="229"/>
      <c r="E157" s="239"/>
      <c r="F157" s="239"/>
      <c r="G157" s="461"/>
      <c r="H157" s="474">
        <f>H156/100*21</f>
        <v>0</v>
      </c>
      <c r="I157" s="474"/>
      <c r="J157" s="463"/>
      <c r="K157" s="464"/>
    </row>
    <row r="158" spans="1:11" ht="15.75" thickBot="1">
      <c r="A158" s="240" t="s">
        <v>44</v>
      </c>
      <c r="B158" s="241"/>
      <c r="C158" s="232"/>
      <c r="D158" s="233"/>
      <c r="E158" s="242"/>
      <c r="F158" s="242"/>
      <c r="G158" s="465"/>
      <c r="H158" s="466">
        <f>SUM(H156:I157)</f>
        <v>0</v>
      </c>
      <c r="I158" s="466"/>
      <c r="J158" s="467"/>
      <c r="K158" s="468"/>
    </row>
    <row r="159" spans="1:11" ht="15">
      <c r="A159" s="289"/>
      <c r="B159" s="55"/>
      <c r="C159" s="135"/>
      <c r="D159" s="55"/>
      <c r="E159" s="55"/>
      <c r="F159" s="55"/>
      <c r="G159" s="475"/>
      <c r="H159" s="475"/>
      <c r="I159" s="478"/>
      <c r="J159" s="478"/>
      <c r="K159" s="478"/>
    </row>
    <row r="160" spans="1:11" ht="15">
      <c r="A160" s="89" t="s">
        <v>235</v>
      </c>
      <c r="B160" s="55"/>
      <c r="C160" s="135"/>
      <c r="D160" s="55"/>
      <c r="E160" s="55"/>
      <c r="F160" s="55"/>
      <c r="G160" s="475"/>
      <c r="H160" s="475"/>
      <c r="I160" s="478"/>
      <c r="J160" s="478"/>
      <c r="K160" s="478"/>
    </row>
    <row r="161" spans="1:11" ht="24">
      <c r="A161" s="60"/>
      <c r="B161" s="86" t="s">
        <v>66</v>
      </c>
      <c r="C161" s="61" t="s">
        <v>85</v>
      </c>
      <c r="D161" s="86" t="s">
        <v>15</v>
      </c>
      <c r="E161" s="86">
        <v>15</v>
      </c>
      <c r="F161" s="86">
        <v>4</v>
      </c>
      <c r="G161" s="449"/>
      <c r="H161" s="449"/>
      <c r="I161" s="450">
        <f aca="true" t="shared" si="7" ref="I161:I166">E161*F161*G161</f>
        <v>0</v>
      </c>
      <c r="J161" s="402"/>
      <c r="K161" s="470"/>
    </row>
    <row r="162" spans="1:11" ht="24">
      <c r="A162" s="60"/>
      <c r="B162" s="86" t="s">
        <v>66</v>
      </c>
      <c r="C162" s="61" t="s">
        <v>86</v>
      </c>
      <c r="D162" s="86" t="s">
        <v>17</v>
      </c>
      <c r="E162" s="86">
        <v>5</v>
      </c>
      <c r="F162" s="86">
        <v>2</v>
      </c>
      <c r="G162" s="449"/>
      <c r="H162" s="449"/>
      <c r="I162" s="450">
        <f t="shared" si="7"/>
        <v>0</v>
      </c>
      <c r="J162" s="390"/>
      <c r="K162" s="469"/>
    </row>
    <row r="163" spans="1:11" ht="39" customHeight="1">
      <c r="A163" s="60"/>
      <c r="B163" s="86" t="s">
        <v>66</v>
      </c>
      <c r="C163" s="61" t="s">
        <v>221</v>
      </c>
      <c r="D163" s="86" t="s">
        <v>17</v>
      </c>
      <c r="E163" s="86">
        <v>5</v>
      </c>
      <c r="F163" s="86">
        <v>1</v>
      </c>
      <c r="G163" s="449"/>
      <c r="H163" s="449"/>
      <c r="I163" s="450">
        <f t="shared" si="7"/>
        <v>0</v>
      </c>
      <c r="J163" s="390"/>
      <c r="K163" s="469"/>
    </row>
    <row r="164" spans="1:11" ht="12.75" customHeight="1">
      <c r="A164" s="60"/>
      <c r="B164" s="86" t="s">
        <v>66</v>
      </c>
      <c r="C164" s="62" t="s">
        <v>174</v>
      </c>
      <c r="D164" s="86" t="s">
        <v>17</v>
      </c>
      <c r="E164" s="86">
        <v>5</v>
      </c>
      <c r="F164" s="86">
        <v>1</v>
      </c>
      <c r="G164" s="449"/>
      <c r="H164" s="449"/>
      <c r="I164" s="450">
        <f t="shared" si="7"/>
        <v>0</v>
      </c>
      <c r="J164" s="390"/>
      <c r="K164" s="469"/>
    </row>
    <row r="165" spans="1:11" ht="12.75" customHeight="1">
      <c r="A165" s="60"/>
      <c r="B165" s="86" t="s">
        <v>66</v>
      </c>
      <c r="C165" s="61" t="s">
        <v>98</v>
      </c>
      <c r="D165" s="86" t="s">
        <v>17</v>
      </c>
      <c r="E165" s="86">
        <v>5</v>
      </c>
      <c r="F165" s="86">
        <v>2</v>
      </c>
      <c r="G165" s="449"/>
      <c r="H165" s="449"/>
      <c r="I165" s="450">
        <f t="shared" si="7"/>
        <v>0</v>
      </c>
      <c r="J165" s="390"/>
      <c r="K165" s="469"/>
    </row>
    <row r="166" spans="1:11" ht="12.75" customHeight="1">
      <c r="A166" s="60"/>
      <c r="B166" s="86" t="s">
        <v>66</v>
      </c>
      <c r="C166" s="94" t="s">
        <v>173</v>
      </c>
      <c r="D166" s="40" t="s">
        <v>20</v>
      </c>
      <c r="E166" s="86">
        <v>0.5</v>
      </c>
      <c r="F166" s="86">
        <v>12</v>
      </c>
      <c r="G166" s="449"/>
      <c r="H166" s="449"/>
      <c r="I166" s="450">
        <f t="shared" si="7"/>
        <v>0</v>
      </c>
      <c r="J166" s="402"/>
      <c r="K166" s="470"/>
    </row>
    <row r="167" spans="1:11" ht="15">
      <c r="A167" s="234" t="s">
        <v>12</v>
      </c>
      <c r="B167" s="235"/>
      <c r="C167" s="224"/>
      <c r="D167" s="225"/>
      <c r="E167" s="236"/>
      <c r="F167" s="236"/>
      <c r="G167" s="457"/>
      <c r="H167" s="458">
        <f>SUM(H161:I166)</f>
        <v>0</v>
      </c>
      <c r="I167" s="458"/>
      <c r="J167" s="459"/>
      <c r="K167" s="460"/>
    </row>
    <row r="168" spans="1:11" ht="15.75" thickBot="1">
      <c r="A168" s="237" t="s">
        <v>43</v>
      </c>
      <c r="B168" s="238"/>
      <c r="C168" s="228"/>
      <c r="D168" s="229"/>
      <c r="E168" s="239"/>
      <c r="F168" s="239"/>
      <c r="G168" s="461"/>
      <c r="H168" s="474">
        <f>H167/100*21</f>
        <v>0</v>
      </c>
      <c r="I168" s="474"/>
      <c r="J168" s="463"/>
      <c r="K168" s="464"/>
    </row>
    <row r="169" spans="1:11" ht="15.75" thickBot="1">
      <c r="A169" s="240" t="s">
        <v>44</v>
      </c>
      <c r="B169" s="241"/>
      <c r="C169" s="232"/>
      <c r="D169" s="233"/>
      <c r="E169" s="242"/>
      <c r="F169" s="242"/>
      <c r="G169" s="465"/>
      <c r="H169" s="466">
        <f>SUM(H167:I168)</f>
        <v>0</v>
      </c>
      <c r="I169" s="466"/>
      <c r="J169" s="467"/>
      <c r="K169" s="468"/>
    </row>
    <row r="170" spans="1:11" ht="15">
      <c r="A170" s="289"/>
      <c r="B170" s="55"/>
      <c r="C170" s="135"/>
      <c r="D170" s="55"/>
      <c r="E170" s="56"/>
      <c r="F170" s="56"/>
      <c r="G170" s="475"/>
      <c r="H170" s="475"/>
      <c r="I170" s="478"/>
      <c r="J170" s="478"/>
      <c r="K170" s="478"/>
    </row>
    <row r="171" spans="1:11" ht="15">
      <c r="A171" s="87" t="s">
        <v>236</v>
      </c>
      <c r="B171" s="55"/>
      <c r="C171" s="135"/>
      <c r="D171" s="55"/>
      <c r="E171" s="56"/>
      <c r="F171" s="56"/>
      <c r="G171" s="475"/>
      <c r="H171" s="475"/>
      <c r="I171" s="477"/>
      <c r="J171" s="477"/>
      <c r="K171" s="477"/>
    </row>
    <row r="172" spans="1:11" ht="24">
      <c r="A172" s="60"/>
      <c r="B172" s="86" t="s">
        <v>66</v>
      </c>
      <c r="C172" s="61" t="s">
        <v>85</v>
      </c>
      <c r="D172" s="86" t="s">
        <v>15</v>
      </c>
      <c r="E172" s="86">
        <v>15</v>
      </c>
      <c r="F172" s="86">
        <v>4</v>
      </c>
      <c r="G172" s="449"/>
      <c r="H172" s="449"/>
      <c r="I172" s="450">
        <f>E172*F172*G172</f>
        <v>0</v>
      </c>
      <c r="J172" s="473"/>
      <c r="K172" s="473"/>
    </row>
    <row r="173" spans="1:11" ht="24">
      <c r="A173" s="60"/>
      <c r="B173" s="86" t="s">
        <v>66</v>
      </c>
      <c r="C173" s="61" t="s">
        <v>86</v>
      </c>
      <c r="D173" s="86" t="s">
        <v>17</v>
      </c>
      <c r="E173" s="86">
        <v>5</v>
      </c>
      <c r="F173" s="86">
        <v>2</v>
      </c>
      <c r="G173" s="449"/>
      <c r="H173" s="449"/>
      <c r="I173" s="450">
        <f>E173*F173*G173</f>
        <v>0</v>
      </c>
      <c r="J173" s="473"/>
      <c r="K173" s="473"/>
    </row>
    <row r="174" spans="1:11" ht="12.75" customHeight="1">
      <c r="A174" s="96"/>
      <c r="B174" s="86" t="s">
        <v>66</v>
      </c>
      <c r="C174" s="62" t="s">
        <v>174</v>
      </c>
      <c r="D174" s="95" t="s">
        <v>17</v>
      </c>
      <c r="E174" s="95">
        <v>5</v>
      </c>
      <c r="F174" s="95">
        <v>1</v>
      </c>
      <c r="G174" s="449"/>
      <c r="H174" s="453"/>
      <c r="I174" s="454">
        <f>E174*F174*G174</f>
        <v>0</v>
      </c>
      <c r="J174" s="471"/>
      <c r="K174" s="471"/>
    </row>
    <row r="175" spans="1:11" ht="12.75" customHeight="1">
      <c r="A175" s="60"/>
      <c r="B175" s="86" t="s">
        <v>66</v>
      </c>
      <c r="C175" s="61" t="s">
        <v>98</v>
      </c>
      <c r="D175" s="86" t="s">
        <v>17</v>
      </c>
      <c r="E175" s="86">
        <v>5</v>
      </c>
      <c r="F175" s="86">
        <v>2</v>
      </c>
      <c r="G175" s="449"/>
      <c r="H175" s="449"/>
      <c r="I175" s="454">
        <f>E175*F175*G175</f>
        <v>0</v>
      </c>
      <c r="J175" s="390"/>
      <c r="K175" s="469"/>
    </row>
    <row r="176" spans="1:11" ht="12.75" customHeight="1">
      <c r="A176" s="60"/>
      <c r="B176" s="86" t="s">
        <v>66</v>
      </c>
      <c r="C176" s="94" t="s">
        <v>173</v>
      </c>
      <c r="D176" s="40" t="s">
        <v>20</v>
      </c>
      <c r="E176" s="86">
        <v>0.5</v>
      </c>
      <c r="F176" s="86">
        <v>12</v>
      </c>
      <c r="G176" s="449"/>
      <c r="H176" s="449"/>
      <c r="I176" s="450">
        <f>E176*F176*G176</f>
        <v>0</v>
      </c>
      <c r="J176" s="402"/>
      <c r="K176" s="470"/>
    </row>
    <row r="177" spans="1:11" ht="15">
      <c r="A177" s="234" t="s">
        <v>12</v>
      </c>
      <c r="B177" s="235"/>
      <c r="C177" s="224"/>
      <c r="D177" s="225"/>
      <c r="E177" s="236"/>
      <c r="F177" s="236"/>
      <c r="G177" s="457"/>
      <c r="H177" s="458">
        <f>SUM(H172:I176)</f>
        <v>0</v>
      </c>
      <c r="I177" s="458"/>
      <c r="J177" s="459"/>
      <c r="K177" s="460"/>
    </row>
    <row r="178" spans="1:11" ht="15.75" thickBot="1">
      <c r="A178" s="237" t="s">
        <v>43</v>
      </c>
      <c r="B178" s="238"/>
      <c r="C178" s="228"/>
      <c r="D178" s="229"/>
      <c r="E178" s="239"/>
      <c r="F178" s="239"/>
      <c r="G178" s="461"/>
      <c r="H178" s="474">
        <f>H177/100*21</f>
        <v>0</v>
      </c>
      <c r="I178" s="474"/>
      <c r="J178" s="463"/>
      <c r="K178" s="464"/>
    </row>
    <row r="179" spans="1:11" ht="15.75" thickBot="1">
      <c r="A179" s="240" t="s">
        <v>44</v>
      </c>
      <c r="B179" s="241"/>
      <c r="C179" s="232"/>
      <c r="D179" s="233"/>
      <c r="E179" s="242"/>
      <c r="F179" s="242"/>
      <c r="G179" s="465"/>
      <c r="H179" s="466">
        <f>SUM(H177:I178)</f>
        <v>0</v>
      </c>
      <c r="I179" s="466"/>
      <c r="J179" s="467"/>
      <c r="K179" s="468"/>
    </row>
    <row r="180" spans="1:11" ht="15.75" thickBot="1">
      <c r="A180" s="91"/>
      <c r="B180" s="91"/>
      <c r="C180" s="135"/>
      <c r="D180" s="55"/>
      <c r="E180" s="56"/>
      <c r="F180" s="56"/>
      <c r="G180" s="55"/>
      <c r="H180" s="55"/>
      <c r="I180" s="290"/>
      <c r="J180" s="286"/>
      <c r="K180" s="286"/>
    </row>
    <row r="181" spans="1:11" ht="15">
      <c r="A181" s="261" t="s">
        <v>148</v>
      </c>
      <c r="B181" s="262"/>
      <c r="C181" s="263"/>
      <c r="D181" s="264"/>
      <c r="E181" s="265"/>
      <c r="F181" s="265"/>
      <c r="G181" s="264"/>
      <c r="H181" s="376">
        <f>H177+H167+H156+H143+H131</f>
        <v>0</v>
      </c>
      <c r="I181" s="376"/>
      <c r="J181" s="266"/>
      <c r="K181" s="267"/>
    </row>
    <row r="182" spans="1:11" ht="15.75" thickBot="1">
      <c r="A182" s="268" t="s">
        <v>43</v>
      </c>
      <c r="B182" s="245"/>
      <c r="C182" s="246"/>
      <c r="D182" s="247"/>
      <c r="E182" s="248"/>
      <c r="F182" s="248"/>
      <c r="G182" s="247"/>
      <c r="H182" s="249"/>
      <c r="I182" s="250">
        <f>H181*0.21</f>
        <v>0</v>
      </c>
      <c r="J182" s="251"/>
      <c r="K182" s="269"/>
    </row>
    <row r="183" spans="1:11" ht="15.75" thickBot="1">
      <c r="A183" s="252" t="s">
        <v>149</v>
      </c>
      <c r="B183" s="253"/>
      <c r="C183" s="254"/>
      <c r="D183" s="255"/>
      <c r="E183" s="256"/>
      <c r="F183" s="256"/>
      <c r="G183" s="255"/>
      <c r="H183" s="257"/>
      <c r="I183" s="258">
        <f>H179+H169+H158+H145+H133</f>
        <v>0</v>
      </c>
      <c r="J183" s="259"/>
      <c r="K183" s="260"/>
    </row>
    <row r="184" spans="1:11" ht="15.75" thickBot="1">
      <c r="A184" s="91"/>
      <c r="B184" s="91"/>
      <c r="C184" s="135"/>
      <c r="D184" s="55"/>
      <c r="E184" s="56"/>
      <c r="F184" s="56"/>
      <c r="G184" s="55"/>
      <c r="H184" s="55"/>
      <c r="I184" s="290"/>
      <c r="J184" s="286"/>
      <c r="K184" s="286"/>
    </row>
    <row r="185" spans="1:11" ht="15.75" thickBot="1">
      <c r="A185" s="373" t="s">
        <v>33</v>
      </c>
      <c r="B185" s="374"/>
      <c r="C185" s="374"/>
      <c r="D185" s="374"/>
      <c r="E185" s="374"/>
      <c r="F185" s="374"/>
      <c r="G185" s="374"/>
      <c r="H185" s="374"/>
      <c r="I185" s="374"/>
      <c r="J185" s="374"/>
      <c r="K185" s="375"/>
    </row>
    <row r="186" spans="1:11" ht="15">
      <c r="A186" s="53" t="s">
        <v>58</v>
      </c>
      <c r="B186" s="58"/>
      <c r="C186" s="134"/>
      <c r="D186" s="58"/>
      <c r="E186" s="58"/>
      <c r="F186" s="58"/>
      <c r="G186" s="58"/>
      <c r="H186" s="58"/>
      <c r="I186" s="58"/>
      <c r="J186" s="287"/>
      <c r="K186" s="286"/>
    </row>
    <row r="187" spans="1:11" ht="24">
      <c r="A187" s="60"/>
      <c r="B187" s="86" t="s">
        <v>66</v>
      </c>
      <c r="C187" s="61" t="s">
        <v>85</v>
      </c>
      <c r="D187" s="86" t="s">
        <v>15</v>
      </c>
      <c r="E187" s="86">
        <v>3</v>
      </c>
      <c r="F187" s="86">
        <v>4</v>
      </c>
      <c r="G187" s="449"/>
      <c r="H187" s="449"/>
      <c r="I187" s="450">
        <f aca="true" t="shared" si="8" ref="I187:I192">E187*F187*G187</f>
        <v>0</v>
      </c>
      <c r="J187" s="402"/>
      <c r="K187" s="470"/>
    </row>
    <row r="188" spans="1:11" ht="24">
      <c r="A188" s="60"/>
      <c r="B188" s="86" t="s">
        <v>66</v>
      </c>
      <c r="C188" s="61" t="s">
        <v>86</v>
      </c>
      <c r="D188" s="86" t="s">
        <v>17</v>
      </c>
      <c r="E188" s="86">
        <v>1</v>
      </c>
      <c r="F188" s="86">
        <v>2</v>
      </c>
      <c r="G188" s="449"/>
      <c r="H188" s="449"/>
      <c r="I188" s="450">
        <f t="shared" si="8"/>
        <v>0</v>
      </c>
      <c r="J188" s="390"/>
      <c r="K188" s="469"/>
    </row>
    <row r="189" spans="1:11" ht="24">
      <c r="A189" s="60"/>
      <c r="B189" s="86" t="s">
        <v>66</v>
      </c>
      <c r="C189" s="61" t="s">
        <v>59</v>
      </c>
      <c r="D189" s="86" t="s">
        <v>17</v>
      </c>
      <c r="E189" s="86">
        <v>1</v>
      </c>
      <c r="F189" s="86">
        <v>1</v>
      </c>
      <c r="G189" s="449"/>
      <c r="H189" s="449"/>
      <c r="I189" s="450">
        <f t="shared" si="8"/>
        <v>0</v>
      </c>
      <c r="J189" s="390"/>
      <c r="K189" s="469"/>
    </row>
    <row r="190" spans="1:11" ht="24">
      <c r="A190" s="60"/>
      <c r="B190" s="86" t="s">
        <v>66</v>
      </c>
      <c r="C190" s="61" t="s">
        <v>60</v>
      </c>
      <c r="D190" s="86" t="s">
        <v>17</v>
      </c>
      <c r="E190" s="86">
        <v>1</v>
      </c>
      <c r="F190" s="86">
        <v>2</v>
      </c>
      <c r="G190" s="449"/>
      <c r="H190" s="449"/>
      <c r="I190" s="450">
        <f t="shared" si="8"/>
        <v>0</v>
      </c>
      <c r="J190" s="390"/>
      <c r="K190" s="469"/>
    </row>
    <row r="191" spans="1:11" ht="24">
      <c r="A191" s="60"/>
      <c r="B191" s="86" t="s">
        <v>66</v>
      </c>
      <c r="C191" s="61" t="s">
        <v>61</v>
      </c>
      <c r="D191" s="86" t="s">
        <v>17</v>
      </c>
      <c r="E191" s="86">
        <v>1</v>
      </c>
      <c r="F191" s="86">
        <v>1</v>
      </c>
      <c r="G191" s="449"/>
      <c r="H191" s="449"/>
      <c r="I191" s="450">
        <f t="shared" si="8"/>
        <v>0</v>
      </c>
      <c r="J191" s="390"/>
      <c r="K191" s="469"/>
    </row>
    <row r="192" spans="1:11" ht="12.75" customHeight="1">
      <c r="A192" s="60"/>
      <c r="B192" s="86" t="s">
        <v>66</v>
      </c>
      <c r="C192" s="94" t="s">
        <v>173</v>
      </c>
      <c r="D192" s="40" t="s">
        <v>20</v>
      </c>
      <c r="E192" s="86">
        <v>0.1</v>
      </c>
      <c r="F192" s="86">
        <v>12</v>
      </c>
      <c r="G192" s="449"/>
      <c r="H192" s="449"/>
      <c r="I192" s="450">
        <f t="shared" si="8"/>
        <v>0</v>
      </c>
      <c r="J192" s="402"/>
      <c r="K192" s="470"/>
    </row>
    <row r="193" spans="1:11" ht="15">
      <c r="A193" s="222" t="s">
        <v>12</v>
      </c>
      <c r="B193" s="223"/>
      <c r="C193" s="224"/>
      <c r="D193" s="225"/>
      <c r="E193" s="225"/>
      <c r="F193" s="225"/>
      <c r="G193" s="457"/>
      <c r="H193" s="458">
        <f>SUM(H187:I192)</f>
        <v>0</v>
      </c>
      <c r="I193" s="458"/>
      <c r="J193" s="459"/>
      <c r="K193" s="460"/>
    </row>
    <row r="194" spans="1:11" ht="15.75" thickBot="1">
      <c r="A194" s="226" t="s">
        <v>43</v>
      </c>
      <c r="B194" s="227"/>
      <c r="C194" s="228"/>
      <c r="D194" s="229"/>
      <c r="E194" s="229"/>
      <c r="F194" s="229"/>
      <c r="G194" s="461"/>
      <c r="H194" s="474">
        <f>H193/100*21</f>
        <v>0</v>
      </c>
      <c r="I194" s="474"/>
      <c r="J194" s="463"/>
      <c r="K194" s="464"/>
    </row>
    <row r="195" spans="1:11" ht="15.75" thickBot="1">
      <c r="A195" s="230" t="s">
        <v>44</v>
      </c>
      <c r="B195" s="231"/>
      <c r="C195" s="232"/>
      <c r="D195" s="233"/>
      <c r="E195" s="233"/>
      <c r="F195" s="233"/>
      <c r="G195" s="465"/>
      <c r="H195" s="466">
        <f>SUM(H193:I194)</f>
        <v>0</v>
      </c>
      <c r="I195" s="466"/>
      <c r="J195" s="467"/>
      <c r="K195" s="468"/>
    </row>
    <row r="196" spans="1:11" ht="15">
      <c r="A196" s="55"/>
      <c r="B196" s="55"/>
      <c r="C196" s="135"/>
      <c r="D196" s="55"/>
      <c r="E196" s="55"/>
      <c r="F196" s="55"/>
      <c r="G196" s="475"/>
      <c r="H196" s="475"/>
      <c r="I196" s="476"/>
      <c r="J196" s="477"/>
      <c r="K196" s="477"/>
    </row>
    <row r="197" spans="1:11" ht="15">
      <c r="A197" s="87" t="s">
        <v>233</v>
      </c>
      <c r="B197" s="286"/>
      <c r="C197" s="288"/>
      <c r="D197" s="286"/>
      <c r="E197" s="286"/>
      <c r="F197" s="286"/>
      <c r="G197" s="477"/>
      <c r="H197" s="477"/>
      <c r="I197" s="477"/>
      <c r="J197" s="477"/>
      <c r="K197" s="477"/>
    </row>
    <row r="198" spans="1:11" ht="24">
      <c r="A198" s="60"/>
      <c r="B198" s="86" t="s">
        <v>66</v>
      </c>
      <c r="C198" s="61" t="s">
        <v>85</v>
      </c>
      <c r="D198" s="86" t="s">
        <v>15</v>
      </c>
      <c r="E198" s="86">
        <v>3</v>
      </c>
      <c r="F198" s="86">
        <v>4</v>
      </c>
      <c r="G198" s="449"/>
      <c r="H198" s="449"/>
      <c r="I198" s="450">
        <f aca="true" t="shared" si="9" ref="I198:I204">E198*F198*G198</f>
        <v>0</v>
      </c>
      <c r="J198" s="402"/>
      <c r="K198" s="470"/>
    </row>
    <row r="199" spans="1:11" ht="24">
      <c r="A199" s="60"/>
      <c r="B199" s="86" t="s">
        <v>66</v>
      </c>
      <c r="C199" s="61" t="s">
        <v>86</v>
      </c>
      <c r="D199" s="86" t="s">
        <v>17</v>
      </c>
      <c r="E199" s="86">
        <v>1</v>
      </c>
      <c r="F199" s="86">
        <v>2</v>
      </c>
      <c r="G199" s="449"/>
      <c r="H199" s="449"/>
      <c r="I199" s="450">
        <f t="shared" si="9"/>
        <v>0</v>
      </c>
      <c r="J199" s="390"/>
      <c r="K199" s="469"/>
    </row>
    <row r="200" spans="1:11" ht="24">
      <c r="A200" s="60"/>
      <c r="B200" s="86" t="s">
        <v>66</v>
      </c>
      <c r="C200" s="61" t="s">
        <v>59</v>
      </c>
      <c r="D200" s="86" t="s">
        <v>17</v>
      </c>
      <c r="E200" s="86">
        <v>1</v>
      </c>
      <c r="F200" s="86">
        <v>1</v>
      </c>
      <c r="G200" s="449"/>
      <c r="H200" s="449"/>
      <c r="I200" s="450">
        <f t="shared" si="9"/>
        <v>0</v>
      </c>
      <c r="J200" s="390"/>
      <c r="K200" s="469"/>
    </row>
    <row r="201" spans="1:11" ht="24">
      <c r="A201" s="60"/>
      <c r="B201" s="86" t="s">
        <v>66</v>
      </c>
      <c r="C201" s="61" t="s">
        <v>60</v>
      </c>
      <c r="D201" s="86" t="s">
        <v>17</v>
      </c>
      <c r="E201" s="86">
        <v>1</v>
      </c>
      <c r="F201" s="86">
        <v>2</v>
      </c>
      <c r="G201" s="449"/>
      <c r="H201" s="449"/>
      <c r="I201" s="450">
        <f t="shared" si="9"/>
        <v>0</v>
      </c>
      <c r="J201" s="390"/>
      <c r="K201" s="469"/>
    </row>
    <row r="202" spans="1:11" ht="12.75" customHeight="1">
      <c r="A202" s="60"/>
      <c r="B202" s="86" t="s">
        <v>66</v>
      </c>
      <c r="C202" s="62" t="s">
        <v>174</v>
      </c>
      <c r="D202" s="86" t="s">
        <v>17</v>
      </c>
      <c r="E202" s="86">
        <v>1</v>
      </c>
      <c r="F202" s="86">
        <v>1</v>
      </c>
      <c r="G202" s="449"/>
      <c r="H202" s="449"/>
      <c r="I202" s="450">
        <f t="shared" si="9"/>
        <v>0</v>
      </c>
      <c r="J202" s="390"/>
      <c r="K202" s="469"/>
    </row>
    <row r="203" spans="1:11" ht="24">
      <c r="A203" s="60"/>
      <c r="B203" s="86" t="s">
        <v>66</v>
      </c>
      <c r="C203" s="61" t="s">
        <v>61</v>
      </c>
      <c r="D203" s="86" t="s">
        <v>17</v>
      </c>
      <c r="E203" s="86">
        <v>1</v>
      </c>
      <c r="F203" s="86">
        <v>1</v>
      </c>
      <c r="G203" s="449"/>
      <c r="H203" s="449"/>
      <c r="I203" s="450">
        <f t="shared" si="9"/>
        <v>0</v>
      </c>
      <c r="J203" s="390"/>
      <c r="K203" s="469"/>
    </row>
    <row r="204" spans="1:11" ht="12.75" customHeight="1">
      <c r="A204" s="60"/>
      <c r="B204" s="86" t="s">
        <v>66</v>
      </c>
      <c r="C204" s="94" t="s">
        <v>173</v>
      </c>
      <c r="D204" s="40" t="s">
        <v>20</v>
      </c>
      <c r="E204" s="86">
        <v>0.1</v>
      </c>
      <c r="F204" s="86">
        <v>12</v>
      </c>
      <c r="G204" s="449"/>
      <c r="H204" s="449"/>
      <c r="I204" s="450">
        <f t="shared" si="9"/>
        <v>0</v>
      </c>
      <c r="J204" s="402"/>
      <c r="K204" s="470"/>
    </row>
    <row r="205" spans="1:11" ht="15">
      <c r="A205" s="234" t="s">
        <v>12</v>
      </c>
      <c r="B205" s="235"/>
      <c r="C205" s="224"/>
      <c r="D205" s="225"/>
      <c r="E205" s="236"/>
      <c r="F205" s="236"/>
      <c r="G205" s="457"/>
      <c r="H205" s="458">
        <f>SUM(H198:I204)</f>
        <v>0</v>
      </c>
      <c r="I205" s="458"/>
      <c r="J205" s="459"/>
      <c r="K205" s="460"/>
    </row>
    <row r="206" spans="1:11" ht="15.75" thickBot="1">
      <c r="A206" s="237" t="s">
        <v>43</v>
      </c>
      <c r="B206" s="238"/>
      <c r="C206" s="228"/>
      <c r="D206" s="229"/>
      <c r="E206" s="239"/>
      <c r="F206" s="239"/>
      <c r="G206" s="461"/>
      <c r="H206" s="474">
        <f>H205/100*21</f>
        <v>0</v>
      </c>
      <c r="I206" s="474"/>
      <c r="J206" s="463"/>
      <c r="K206" s="464"/>
    </row>
    <row r="207" spans="1:11" ht="15.75" thickBot="1">
      <c r="A207" s="240" t="s">
        <v>44</v>
      </c>
      <c r="B207" s="241"/>
      <c r="C207" s="232"/>
      <c r="D207" s="233"/>
      <c r="E207" s="242"/>
      <c r="F207" s="242"/>
      <c r="G207" s="465"/>
      <c r="H207" s="466">
        <f>SUM(H205:I206)</f>
        <v>0</v>
      </c>
      <c r="I207" s="466"/>
      <c r="J207" s="467"/>
      <c r="K207" s="468"/>
    </row>
    <row r="208" spans="1:11" ht="15">
      <c r="A208" s="88"/>
      <c r="B208" s="55"/>
      <c r="C208" s="135"/>
      <c r="D208" s="55"/>
      <c r="E208" s="55"/>
      <c r="F208" s="55"/>
      <c r="G208" s="475"/>
      <c r="H208" s="475"/>
      <c r="I208" s="477"/>
      <c r="J208" s="477"/>
      <c r="K208" s="477"/>
    </row>
    <row r="209" spans="1:11" ht="15">
      <c r="A209" s="89" t="s">
        <v>234</v>
      </c>
      <c r="B209" s="55"/>
      <c r="C209" s="135"/>
      <c r="D209" s="55"/>
      <c r="E209" s="55"/>
      <c r="F209" s="55"/>
      <c r="G209" s="475"/>
      <c r="H209" s="475"/>
      <c r="I209" s="477"/>
      <c r="J209" s="477"/>
      <c r="K209" s="477"/>
    </row>
    <row r="210" spans="1:11" ht="24">
      <c r="A210" s="60"/>
      <c r="B210" s="86" t="s">
        <v>66</v>
      </c>
      <c r="C210" s="61" t="s">
        <v>85</v>
      </c>
      <c r="D210" s="86" t="s">
        <v>15</v>
      </c>
      <c r="E210" s="86">
        <v>3</v>
      </c>
      <c r="F210" s="86">
        <v>4</v>
      </c>
      <c r="G210" s="449"/>
      <c r="H210" s="449"/>
      <c r="I210" s="450">
        <f aca="true" t="shared" si="10" ref="I210:I217">E210*F210*G210</f>
        <v>0</v>
      </c>
      <c r="J210" s="402"/>
      <c r="K210" s="470"/>
    </row>
    <row r="211" spans="1:11" ht="24">
      <c r="A211" s="60"/>
      <c r="B211" s="86" t="s">
        <v>66</v>
      </c>
      <c r="C211" s="61" t="s">
        <v>86</v>
      </c>
      <c r="D211" s="86" t="s">
        <v>17</v>
      </c>
      <c r="E211" s="86">
        <v>1</v>
      </c>
      <c r="F211" s="86">
        <v>2</v>
      </c>
      <c r="G211" s="449"/>
      <c r="H211" s="449"/>
      <c r="I211" s="450">
        <f t="shared" si="10"/>
        <v>0</v>
      </c>
      <c r="J211" s="390"/>
      <c r="K211" s="469"/>
    </row>
    <row r="212" spans="1:11" ht="24">
      <c r="A212" s="60"/>
      <c r="B212" s="86" t="s">
        <v>66</v>
      </c>
      <c r="C212" s="61" t="s">
        <v>59</v>
      </c>
      <c r="D212" s="86" t="s">
        <v>17</v>
      </c>
      <c r="E212" s="86">
        <v>1</v>
      </c>
      <c r="F212" s="86">
        <v>1</v>
      </c>
      <c r="G212" s="449"/>
      <c r="H212" s="449"/>
      <c r="I212" s="450">
        <f t="shared" si="10"/>
        <v>0</v>
      </c>
      <c r="J212" s="390"/>
      <c r="K212" s="469"/>
    </row>
    <row r="213" spans="1:11" ht="25.5" customHeight="1">
      <c r="A213" s="60"/>
      <c r="B213" s="86" t="s">
        <v>66</v>
      </c>
      <c r="C213" s="61" t="s">
        <v>60</v>
      </c>
      <c r="D213" s="86" t="s">
        <v>17</v>
      </c>
      <c r="E213" s="86">
        <v>1</v>
      </c>
      <c r="F213" s="86">
        <v>2</v>
      </c>
      <c r="G213" s="449"/>
      <c r="H213" s="449"/>
      <c r="I213" s="450">
        <f t="shared" si="10"/>
        <v>0</v>
      </c>
      <c r="J213" s="390"/>
      <c r="K213" s="469"/>
    </row>
    <row r="214" spans="1:11" ht="12.75" customHeight="1">
      <c r="A214" s="60"/>
      <c r="B214" s="86" t="s">
        <v>66</v>
      </c>
      <c r="C214" s="62" t="s">
        <v>174</v>
      </c>
      <c r="D214" s="86" t="s">
        <v>17</v>
      </c>
      <c r="E214" s="86">
        <v>1</v>
      </c>
      <c r="F214" s="86">
        <v>1</v>
      </c>
      <c r="G214" s="449"/>
      <c r="H214" s="449"/>
      <c r="I214" s="450">
        <f t="shared" si="10"/>
        <v>0</v>
      </c>
      <c r="J214" s="390"/>
      <c r="K214" s="469"/>
    </row>
    <row r="215" spans="1:11" ht="24">
      <c r="A215" s="60"/>
      <c r="B215" s="86" t="s">
        <v>66</v>
      </c>
      <c r="C215" s="61" t="s">
        <v>61</v>
      </c>
      <c r="D215" s="86" t="s">
        <v>17</v>
      </c>
      <c r="E215" s="86">
        <v>1</v>
      </c>
      <c r="F215" s="86">
        <v>1</v>
      </c>
      <c r="G215" s="449"/>
      <c r="H215" s="449"/>
      <c r="I215" s="450">
        <f t="shared" si="10"/>
        <v>0</v>
      </c>
      <c r="J215" s="390"/>
      <c r="K215" s="469"/>
    </row>
    <row r="216" spans="1:11" ht="12.75" customHeight="1">
      <c r="A216" s="60"/>
      <c r="B216" s="86" t="s">
        <v>66</v>
      </c>
      <c r="C216" s="137" t="s">
        <v>222</v>
      </c>
      <c r="D216" s="86" t="s">
        <v>17</v>
      </c>
      <c r="E216" s="86">
        <v>1</v>
      </c>
      <c r="F216" s="86">
        <v>1</v>
      </c>
      <c r="G216" s="449"/>
      <c r="H216" s="449"/>
      <c r="I216" s="450">
        <f t="shared" si="10"/>
        <v>0</v>
      </c>
      <c r="J216" s="402"/>
      <c r="K216" s="470"/>
    </row>
    <row r="217" spans="1:11" ht="12.75" customHeight="1">
      <c r="A217" s="60"/>
      <c r="B217" s="86" t="s">
        <v>66</v>
      </c>
      <c r="C217" s="94" t="s">
        <v>173</v>
      </c>
      <c r="D217" s="40" t="s">
        <v>20</v>
      </c>
      <c r="E217" s="86">
        <v>0.1</v>
      </c>
      <c r="F217" s="86">
        <v>12</v>
      </c>
      <c r="G217" s="449"/>
      <c r="H217" s="449"/>
      <c r="I217" s="450">
        <f t="shared" si="10"/>
        <v>0</v>
      </c>
      <c r="J217" s="402"/>
      <c r="K217" s="470"/>
    </row>
    <row r="218" spans="1:11" ht="15">
      <c r="A218" s="234" t="s">
        <v>12</v>
      </c>
      <c r="B218" s="235"/>
      <c r="C218" s="224"/>
      <c r="D218" s="225"/>
      <c r="E218" s="236"/>
      <c r="F218" s="236"/>
      <c r="G218" s="457"/>
      <c r="H218" s="458">
        <f>SUM(H210:I217)</f>
        <v>0</v>
      </c>
      <c r="I218" s="458"/>
      <c r="J218" s="459"/>
      <c r="K218" s="460"/>
    </row>
    <row r="219" spans="1:11" ht="15.75" thickBot="1">
      <c r="A219" s="237" t="s">
        <v>43</v>
      </c>
      <c r="B219" s="238"/>
      <c r="C219" s="228"/>
      <c r="D219" s="229"/>
      <c r="E219" s="239"/>
      <c r="F219" s="239"/>
      <c r="G219" s="461"/>
      <c r="H219" s="474">
        <f>H218/100*21</f>
        <v>0</v>
      </c>
      <c r="I219" s="474"/>
      <c r="J219" s="463"/>
      <c r="K219" s="464"/>
    </row>
    <row r="220" spans="1:11" ht="15.75" thickBot="1">
      <c r="A220" s="240" t="s">
        <v>44</v>
      </c>
      <c r="B220" s="241"/>
      <c r="C220" s="232"/>
      <c r="D220" s="233"/>
      <c r="E220" s="242"/>
      <c r="F220" s="242"/>
      <c r="G220" s="465"/>
      <c r="H220" s="466">
        <f>SUM(H218:I219)</f>
        <v>0</v>
      </c>
      <c r="I220" s="466"/>
      <c r="J220" s="467"/>
      <c r="K220" s="468"/>
    </row>
    <row r="221" spans="1:11" ht="15">
      <c r="A221" s="289"/>
      <c r="B221" s="55"/>
      <c r="C221" s="135"/>
      <c r="D221" s="55"/>
      <c r="E221" s="55"/>
      <c r="F221" s="55"/>
      <c r="G221" s="475"/>
      <c r="H221" s="475"/>
      <c r="I221" s="478"/>
      <c r="J221" s="478"/>
      <c r="K221" s="478"/>
    </row>
    <row r="222" spans="1:11" ht="15">
      <c r="A222" s="89" t="s">
        <v>235</v>
      </c>
      <c r="B222" s="55"/>
      <c r="C222" s="135"/>
      <c r="D222" s="55"/>
      <c r="E222" s="55"/>
      <c r="F222" s="55"/>
      <c r="G222" s="475"/>
      <c r="H222" s="475"/>
      <c r="I222" s="478"/>
      <c r="J222" s="478"/>
      <c r="K222" s="478"/>
    </row>
    <row r="223" spans="1:11" ht="24">
      <c r="A223" s="60"/>
      <c r="B223" s="86" t="s">
        <v>66</v>
      </c>
      <c r="C223" s="61" t="s">
        <v>85</v>
      </c>
      <c r="D223" s="86" t="s">
        <v>15</v>
      </c>
      <c r="E223" s="86">
        <v>3</v>
      </c>
      <c r="F223" s="86">
        <v>4</v>
      </c>
      <c r="G223" s="449"/>
      <c r="H223" s="449"/>
      <c r="I223" s="450">
        <f aca="true" t="shared" si="11" ref="I223:I228">E223*F223*G223</f>
        <v>0</v>
      </c>
      <c r="J223" s="402"/>
      <c r="K223" s="470"/>
    </row>
    <row r="224" spans="1:11" ht="24">
      <c r="A224" s="60"/>
      <c r="B224" s="86" t="s">
        <v>66</v>
      </c>
      <c r="C224" s="61" t="s">
        <v>86</v>
      </c>
      <c r="D224" s="86" t="s">
        <v>17</v>
      </c>
      <c r="E224" s="86">
        <v>1</v>
      </c>
      <c r="F224" s="86">
        <v>2</v>
      </c>
      <c r="G224" s="449"/>
      <c r="H224" s="449"/>
      <c r="I224" s="450">
        <f t="shared" si="11"/>
        <v>0</v>
      </c>
      <c r="J224" s="390"/>
      <c r="K224" s="469"/>
    </row>
    <row r="225" spans="1:11" ht="37.5" customHeight="1">
      <c r="A225" s="60"/>
      <c r="B225" s="86" t="s">
        <v>66</v>
      </c>
      <c r="C225" s="61" t="s">
        <v>221</v>
      </c>
      <c r="D225" s="86" t="s">
        <v>17</v>
      </c>
      <c r="E225" s="86">
        <v>1</v>
      </c>
      <c r="F225" s="86">
        <v>1</v>
      </c>
      <c r="G225" s="449"/>
      <c r="H225" s="449"/>
      <c r="I225" s="450">
        <f t="shared" si="11"/>
        <v>0</v>
      </c>
      <c r="J225" s="390"/>
      <c r="K225" s="469"/>
    </row>
    <row r="226" spans="1:11" ht="12.75" customHeight="1">
      <c r="A226" s="96"/>
      <c r="B226" s="86" t="s">
        <v>66</v>
      </c>
      <c r="C226" s="62" t="s">
        <v>174</v>
      </c>
      <c r="D226" s="95" t="s">
        <v>17</v>
      </c>
      <c r="E226" s="95">
        <v>1</v>
      </c>
      <c r="F226" s="95">
        <v>1</v>
      </c>
      <c r="G226" s="449"/>
      <c r="H226" s="453"/>
      <c r="I226" s="454">
        <f t="shared" si="11"/>
        <v>0</v>
      </c>
      <c r="J226" s="471"/>
      <c r="K226" s="472"/>
    </row>
    <row r="227" spans="1:11" ht="24">
      <c r="A227" s="60"/>
      <c r="B227" s="86" t="s">
        <v>66</v>
      </c>
      <c r="C227" s="61" t="s">
        <v>61</v>
      </c>
      <c r="D227" s="86" t="s">
        <v>17</v>
      </c>
      <c r="E227" s="86">
        <v>1</v>
      </c>
      <c r="F227" s="86">
        <v>1</v>
      </c>
      <c r="G227" s="449"/>
      <c r="H227" s="449"/>
      <c r="I227" s="450">
        <f t="shared" si="11"/>
        <v>0</v>
      </c>
      <c r="J227" s="390"/>
      <c r="K227" s="469"/>
    </row>
    <row r="228" spans="1:11" ht="12.75" customHeight="1">
      <c r="A228" s="60"/>
      <c r="B228" s="86" t="s">
        <v>66</v>
      </c>
      <c r="C228" s="94" t="s">
        <v>173</v>
      </c>
      <c r="D228" s="40" t="s">
        <v>20</v>
      </c>
      <c r="E228" s="86">
        <v>0.1</v>
      </c>
      <c r="F228" s="86">
        <v>12</v>
      </c>
      <c r="G228" s="449"/>
      <c r="H228" s="449"/>
      <c r="I228" s="450">
        <f t="shared" si="11"/>
        <v>0</v>
      </c>
      <c r="J228" s="402"/>
      <c r="K228" s="470"/>
    </row>
    <row r="229" spans="1:11" ht="15">
      <c r="A229" s="234" t="s">
        <v>12</v>
      </c>
      <c r="B229" s="235"/>
      <c r="C229" s="224"/>
      <c r="D229" s="225"/>
      <c r="E229" s="236"/>
      <c r="F229" s="236"/>
      <c r="G229" s="457"/>
      <c r="H229" s="458">
        <f>SUM(H223:I228)</f>
        <v>0</v>
      </c>
      <c r="I229" s="458"/>
      <c r="J229" s="459"/>
      <c r="K229" s="460"/>
    </row>
    <row r="230" spans="1:11" ht="15.75" thickBot="1">
      <c r="A230" s="237" t="s">
        <v>43</v>
      </c>
      <c r="B230" s="238"/>
      <c r="C230" s="228"/>
      <c r="D230" s="229"/>
      <c r="E230" s="239"/>
      <c r="F230" s="239"/>
      <c r="G230" s="461"/>
      <c r="H230" s="474">
        <f>H229/100*21</f>
        <v>0</v>
      </c>
      <c r="I230" s="474"/>
      <c r="J230" s="463"/>
      <c r="K230" s="464"/>
    </row>
    <row r="231" spans="1:11" ht="15.75" thickBot="1">
      <c r="A231" s="240" t="s">
        <v>44</v>
      </c>
      <c r="B231" s="241"/>
      <c r="C231" s="232"/>
      <c r="D231" s="233"/>
      <c r="E231" s="242"/>
      <c r="F231" s="242"/>
      <c r="G231" s="465"/>
      <c r="H231" s="466">
        <f>SUM(H229:I230)</f>
        <v>0</v>
      </c>
      <c r="I231" s="466"/>
      <c r="J231" s="467"/>
      <c r="K231" s="468"/>
    </row>
    <row r="232" spans="1:11" ht="15">
      <c r="A232" s="289"/>
      <c r="B232" s="55"/>
      <c r="C232" s="135"/>
      <c r="D232" s="55"/>
      <c r="E232" s="56"/>
      <c r="F232" s="56"/>
      <c r="G232" s="475"/>
      <c r="H232" s="475"/>
      <c r="I232" s="478"/>
      <c r="J232" s="478"/>
      <c r="K232" s="478"/>
    </row>
    <row r="233" spans="1:11" ht="15">
      <c r="A233" s="87" t="s">
        <v>236</v>
      </c>
      <c r="B233" s="55"/>
      <c r="C233" s="135"/>
      <c r="D233" s="55"/>
      <c r="E233" s="56"/>
      <c r="F233" s="56"/>
      <c r="G233" s="475"/>
      <c r="H233" s="475"/>
      <c r="I233" s="477"/>
      <c r="J233" s="477"/>
      <c r="K233" s="477"/>
    </row>
    <row r="234" spans="1:11" ht="24">
      <c r="A234" s="60"/>
      <c r="B234" s="86" t="s">
        <v>66</v>
      </c>
      <c r="C234" s="61" t="s">
        <v>85</v>
      </c>
      <c r="D234" s="86" t="s">
        <v>15</v>
      </c>
      <c r="E234" s="86">
        <v>3</v>
      </c>
      <c r="F234" s="86">
        <v>4</v>
      </c>
      <c r="G234" s="449"/>
      <c r="H234" s="449"/>
      <c r="I234" s="450">
        <f>E234*F234*G234</f>
        <v>0</v>
      </c>
      <c r="J234" s="473"/>
      <c r="K234" s="473"/>
    </row>
    <row r="235" spans="1:11" ht="24">
      <c r="A235" s="60"/>
      <c r="B235" s="86" t="s">
        <v>66</v>
      </c>
      <c r="C235" s="61" t="s">
        <v>86</v>
      </c>
      <c r="D235" s="86" t="s">
        <v>17</v>
      </c>
      <c r="E235" s="86">
        <v>1</v>
      </c>
      <c r="F235" s="86">
        <v>2</v>
      </c>
      <c r="G235" s="449"/>
      <c r="H235" s="449"/>
      <c r="I235" s="450">
        <f>E235*F235*G235</f>
        <v>0</v>
      </c>
      <c r="J235" s="473"/>
      <c r="K235" s="473"/>
    </row>
    <row r="236" spans="1:11" ht="12.75" customHeight="1">
      <c r="A236" s="96"/>
      <c r="B236" s="86" t="s">
        <v>66</v>
      </c>
      <c r="C236" s="62" t="s">
        <v>174</v>
      </c>
      <c r="D236" s="95" t="s">
        <v>17</v>
      </c>
      <c r="E236" s="95">
        <v>1</v>
      </c>
      <c r="F236" s="95">
        <v>1</v>
      </c>
      <c r="G236" s="449"/>
      <c r="H236" s="453"/>
      <c r="I236" s="454">
        <f>E236*F236*G236</f>
        <v>0</v>
      </c>
      <c r="J236" s="471"/>
      <c r="K236" s="471"/>
    </row>
    <row r="237" spans="1:11" ht="12.75" customHeight="1">
      <c r="A237" s="60"/>
      <c r="B237" s="86" t="s">
        <v>66</v>
      </c>
      <c r="C237" s="61" t="s">
        <v>62</v>
      </c>
      <c r="D237" s="86" t="s">
        <v>17</v>
      </c>
      <c r="E237" s="86">
        <v>1</v>
      </c>
      <c r="F237" s="86">
        <v>1</v>
      </c>
      <c r="G237" s="449"/>
      <c r="H237" s="449"/>
      <c r="I237" s="454">
        <f>E237*F237*G237</f>
        <v>0</v>
      </c>
      <c r="J237" s="390"/>
      <c r="K237" s="469"/>
    </row>
    <row r="238" spans="1:11" ht="12.75" customHeight="1">
      <c r="A238" s="60"/>
      <c r="B238" s="86" t="s">
        <v>66</v>
      </c>
      <c r="C238" s="94" t="s">
        <v>173</v>
      </c>
      <c r="D238" s="40" t="s">
        <v>20</v>
      </c>
      <c r="E238" s="86">
        <v>0.1</v>
      </c>
      <c r="F238" s="86">
        <v>12</v>
      </c>
      <c r="G238" s="449"/>
      <c r="H238" s="449"/>
      <c r="I238" s="450">
        <f>E238*F238*G238</f>
        <v>0</v>
      </c>
      <c r="J238" s="402"/>
      <c r="K238" s="470"/>
    </row>
    <row r="239" spans="1:11" ht="15">
      <c r="A239" s="234" t="s">
        <v>12</v>
      </c>
      <c r="B239" s="235"/>
      <c r="C239" s="224"/>
      <c r="D239" s="225"/>
      <c r="E239" s="236"/>
      <c r="F239" s="236"/>
      <c r="G239" s="457"/>
      <c r="H239" s="458">
        <f>SUM(H234:I238)</f>
        <v>0</v>
      </c>
      <c r="I239" s="458"/>
      <c r="J239" s="459"/>
      <c r="K239" s="460"/>
    </row>
    <row r="240" spans="1:11" ht="15.75" thickBot="1">
      <c r="A240" s="237" t="s">
        <v>43</v>
      </c>
      <c r="B240" s="238"/>
      <c r="C240" s="228"/>
      <c r="D240" s="229"/>
      <c r="E240" s="239"/>
      <c r="F240" s="239"/>
      <c r="G240" s="461"/>
      <c r="H240" s="474">
        <f>H239/100*21</f>
        <v>0</v>
      </c>
      <c r="I240" s="474"/>
      <c r="J240" s="463"/>
      <c r="K240" s="464"/>
    </row>
    <row r="241" spans="1:11" ht="15.75" thickBot="1">
      <c r="A241" s="240" t="s">
        <v>44</v>
      </c>
      <c r="B241" s="241"/>
      <c r="C241" s="232"/>
      <c r="D241" s="233"/>
      <c r="E241" s="242"/>
      <c r="F241" s="242"/>
      <c r="G241" s="465"/>
      <c r="H241" s="466">
        <f>SUM(H239:I240)</f>
        <v>0</v>
      </c>
      <c r="I241" s="466"/>
      <c r="J241" s="467"/>
      <c r="K241" s="468"/>
    </row>
    <row r="242" spans="1:11" ht="15.75" thickBot="1">
      <c r="A242" s="91"/>
      <c r="B242" s="91"/>
      <c r="C242" s="135"/>
      <c r="D242" s="55"/>
      <c r="E242" s="56"/>
      <c r="F242" s="56"/>
      <c r="G242" s="55"/>
      <c r="H242" s="55"/>
      <c r="I242" s="290"/>
      <c r="J242" s="286"/>
      <c r="K242" s="286"/>
    </row>
    <row r="243" spans="1:11" ht="15">
      <c r="A243" s="261" t="s">
        <v>150</v>
      </c>
      <c r="B243" s="262"/>
      <c r="C243" s="263"/>
      <c r="D243" s="264"/>
      <c r="E243" s="265"/>
      <c r="F243" s="265"/>
      <c r="G243" s="264"/>
      <c r="H243" s="376">
        <f>H239+H229+H218+H205+H193</f>
        <v>0</v>
      </c>
      <c r="I243" s="376"/>
      <c r="J243" s="266"/>
      <c r="K243" s="267"/>
    </row>
    <row r="244" spans="1:11" ht="15.75" thickBot="1">
      <c r="A244" s="268" t="s">
        <v>43</v>
      </c>
      <c r="B244" s="245"/>
      <c r="C244" s="246"/>
      <c r="D244" s="247"/>
      <c r="E244" s="248"/>
      <c r="F244" s="248"/>
      <c r="G244" s="247"/>
      <c r="H244" s="249"/>
      <c r="I244" s="250">
        <f>H243*0.21</f>
        <v>0</v>
      </c>
      <c r="J244" s="251"/>
      <c r="K244" s="269"/>
    </row>
    <row r="245" spans="1:11" ht="15.75" thickBot="1">
      <c r="A245" s="252" t="s">
        <v>151</v>
      </c>
      <c r="B245" s="253"/>
      <c r="C245" s="254"/>
      <c r="D245" s="255"/>
      <c r="E245" s="256"/>
      <c r="F245" s="256"/>
      <c r="G245" s="255"/>
      <c r="H245" s="257"/>
      <c r="I245" s="258">
        <f>H241+H231+H220+H207+H195</f>
        <v>0</v>
      </c>
      <c r="J245" s="259"/>
      <c r="K245" s="260"/>
    </row>
    <row r="246" spans="1:11" ht="15.75" thickBot="1">
      <c r="A246" s="91"/>
      <c r="B246" s="91"/>
      <c r="C246" s="135"/>
      <c r="D246" s="55"/>
      <c r="E246" s="56"/>
      <c r="F246" s="56"/>
      <c r="G246" s="55"/>
      <c r="H246" s="55"/>
      <c r="I246" s="290"/>
      <c r="J246" s="286"/>
      <c r="K246" s="286"/>
    </row>
    <row r="247" spans="1:11" ht="15.75" thickBot="1">
      <c r="A247" s="373" t="s">
        <v>99</v>
      </c>
      <c r="B247" s="374"/>
      <c r="C247" s="374"/>
      <c r="D247" s="374"/>
      <c r="E247" s="374"/>
      <c r="F247" s="374"/>
      <c r="G247" s="374"/>
      <c r="H247" s="374"/>
      <c r="I247" s="374"/>
      <c r="J247" s="374"/>
      <c r="K247" s="375"/>
    </row>
    <row r="248" spans="1:11" ht="15">
      <c r="A248" s="53" t="s">
        <v>58</v>
      </c>
      <c r="B248" s="58"/>
      <c r="C248" s="134"/>
      <c r="D248" s="58"/>
      <c r="E248" s="58"/>
      <c r="F248" s="58"/>
      <c r="G248" s="58"/>
      <c r="H248" s="58"/>
      <c r="I248" s="58"/>
      <c r="J248" s="287"/>
      <c r="K248" s="286"/>
    </row>
    <row r="249" spans="1:11" ht="24">
      <c r="A249" s="60"/>
      <c r="B249" s="86" t="s">
        <v>66</v>
      </c>
      <c r="C249" s="61" t="s">
        <v>85</v>
      </c>
      <c r="D249" s="86" t="s">
        <v>15</v>
      </c>
      <c r="E249" s="86">
        <v>9</v>
      </c>
      <c r="F249" s="86">
        <v>4</v>
      </c>
      <c r="G249" s="449"/>
      <c r="H249" s="449"/>
      <c r="I249" s="450">
        <f>E249*F249*G249</f>
        <v>0</v>
      </c>
      <c r="J249" s="402"/>
      <c r="K249" s="470"/>
    </row>
    <row r="250" spans="1:11" ht="24">
      <c r="A250" s="60"/>
      <c r="B250" s="86" t="s">
        <v>66</v>
      </c>
      <c r="C250" s="61" t="s">
        <v>86</v>
      </c>
      <c r="D250" s="86" t="s">
        <v>17</v>
      </c>
      <c r="E250" s="86">
        <v>3</v>
      </c>
      <c r="F250" s="86">
        <v>2</v>
      </c>
      <c r="G250" s="449"/>
      <c r="H250" s="449"/>
      <c r="I250" s="450">
        <f>E250*F250*G250</f>
        <v>0</v>
      </c>
      <c r="J250" s="390"/>
      <c r="K250" s="469"/>
    </row>
    <row r="251" spans="1:11" ht="24">
      <c r="A251" s="60"/>
      <c r="B251" s="86" t="s">
        <v>66</v>
      </c>
      <c r="C251" s="61" t="s">
        <v>59</v>
      </c>
      <c r="D251" s="86" t="s">
        <v>17</v>
      </c>
      <c r="E251" s="86">
        <v>3</v>
      </c>
      <c r="F251" s="86">
        <v>1</v>
      </c>
      <c r="G251" s="449"/>
      <c r="H251" s="449"/>
      <c r="I251" s="450">
        <f>E251*F251*G251</f>
        <v>0</v>
      </c>
      <c r="J251" s="390"/>
      <c r="K251" s="469"/>
    </row>
    <row r="252" spans="1:11" ht="24">
      <c r="A252" s="60"/>
      <c r="B252" s="86" t="s">
        <v>66</v>
      </c>
      <c r="C252" s="61" t="s">
        <v>60</v>
      </c>
      <c r="D252" s="86" t="s">
        <v>17</v>
      </c>
      <c r="E252" s="86">
        <v>3</v>
      </c>
      <c r="F252" s="86">
        <v>2</v>
      </c>
      <c r="G252" s="449"/>
      <c r="H252" s="449"/>
      <c r="I252" s="450">
        <f>E252*F252*G252</f>
        <v>0</v>
      </c>
      <c r="J252" s="390"/>
      <c r="K252" s="469"/>
    </row>
    <row r="253" spans="1:11" ht="12.75" customHeight="1">
      <c r="A253" s="60"/>
      <c r="B253" s="86" t="s">
        <v>66</v>
      </c>
      <c r="C253" s="94" t="s">
        <v>173</v>
      </c>
      <c r="D253" s="40" t="s">
        <v>20</v>
      </c>
      <c r="E253" s="86">
        <v>0.3</v>
      </c>
      <c r="F253" s="86">
        <v>12</v>
      </c>
      <c r="G253" s="449"/>
      <c r="H253" s="449"/>
      <c r="I253" s="450">
        <f>E253*F253*G253</f>
        <v>0</v>
      </c>
      <c r="J253" s="402"/>
      <c r="K253" s="470"/>
    </row>
    <row r="254" spans="1:11" ht="15">
      <c r="A254" s="222" t="s">
        <v>12</v>
      </c>
      <c r="B254" s="223"/>
      <c r="C254" s="224"/>
      <c r="D254" s="225"/>
      <c r="E254" s="225"/>
      <c r="F254" s="225"/>
      <c r="G254" s="457"/>
      <c r="H254" s="458">
        <f>SUM(H249:I253)</f>
        <v>0</v>
      </c>
      <c r="I254" s="458"/>
      <c r="J254" s="459"/>
      <c r="K254" s="460"/>
    </row>
    <row r="255" spans="1:11" ht="15.75" thickBot="1">
      <c r="A255" s="226" t="s">
        <v>43</v>
      </c>
      <c r="B255" s="227"/>
      <c r="C255" s="228"/>
      <c r="D255" s="229"/>
      <c r="E255" s="229"/>
      <c r="F255" s="229"/>
      <c r="G255" s="461"/>
      <c r="H255" s="474">
        <f>H254/100*21</f>
        <v>0</v>
      </c>
      <c r="I255" s="474"/>
      <c r="J255" s="463"/>
      <c r="K255" s="464"/>
    </row>
    <row r="256" spans="1:11" ht="15.75" thickBot="1">
      <c r="A256" s="230" t="s">
        <v>44</v>
      </c>
      <c r="B256" s="231"/>
      <c r="C256" s="232"/>
      <c r="D256" s="233"/>
      <c r="E256" s="233"/>
      <c r="F256" s="233"/>
      <c r="G256" s="465"/>
      <c r="H256" s="466">
        <f>SUM(H254:I255)</f>
        <v>0</v>
      </c>
      <c r="I256" s="466"/>
      <c r="J256" s="467"/>
      <c r="K256" s="468"/>
    </row>
    <row r="257" spans="1:11" ht="15">
      <c r="A257" s="55"/>
      <c r="B257" s="55"/>
      <c r="C257" s="135"/>
      <c r="D257" s="55"/>
      <c r="E257" s="55"/>
      <c r="F257" s="55"/>
      <c r="G257" s="475"/>
      <c r="H257" s="475"/>
      <c r="I257" s="476"/>
      <c r="J257" s="477"/>
      <c r="K257" s="477"/>
    </row>
    <row r="258" spans="1:11" ht="15">
      <c r="A258" s="87" t="s">
        <v>233</v>
      </c>
      <c r="B258" s="286"/>
      <c r="C258" s="288"/>
      <c r="D258" s="286"/>
      <c r="E258" s="286"/>
      <c r="F258" s="286"/>
      <c r="G258" s="477"/>
      <c r="H258" s="477"/>
      <c r="I258" s="477"/>
      <c r="J258" s="477"/>
      <c r="K258" s="477"/>
    </row>
    <row r="259" spans="1:11" ht="24">
      <c r="A259" s="60"/>
      <c r="B259" s="86" t="s">
        <v>66</v>
      </c>
      <c r="C259" s="61" t="s">
        <v>85</v>
      </c>
      <c r="D259" s="86" t="s">
        <v>15</v>
      </c>
      <c r="E259" s="86">
        <v>9</v>
      </c>
      <c r="F259" s="86">
        <v>4</v>
      </c>
      <c r="G259" s="449"/>
      <c r="H259" s="449"/>
      <c r="I259" s="450">
        <f aca="true" t="shared" si="12" ref="I259:I264">E259*F259*G259</f>
        <v>0</v>
      </c>
      <c r="J259" s="402"/>
      <c r="K259" s="470"/>
    </row>
    <row r="260" spans="1:11" ht="24">
      <c r="A260" s="60"/>
      <c r="B260" s="86" t="s">
        <v>66</v>
      </c>
      <c r="C260" s="61" t="s">
        <v>86</v>
      </c>
      <c r="D260" s="86" t="s">
        <v>17</v>
      </c>
      <c r="E260" s="86">
        <v>3</v>
      </c>
      <c r="F260" s="86">
        <v>2</v>
      </c>
      <c r="G260" s="449"/>
      <c r="H260" s="449"/>
      <c r="I260" s="450">
        <f t="shared" si="12"/>
        <v>0</v>
      </c>
      <c r="J260" s="390"/>
      <c r="K260" s="469"/>
    </row>
    <row r="261" spans="1:11" ht="24">
      <c r="A261" s="60"/>
      <c r="B261" s="86" t="s">
        <v>66</v>
      </c>
      <c r="C261" s="61" t="s">
        <v>59</v>
      </c>
      <c r="D261" s="86" t="s">
        <v>17</v>
      </c>
      <c r="E261" s="86">
        <v>3</v>
      </c>
      <c r="F261" s="86">
        <v>1</v>
      </c>
      <c r="G261" s="449"/>
      <c r="H261" s="449"/>
      <c r="I261" s="450">
        <f t="shared" si="12"/>
        <v>0</v>
      </c>
      <c r="J261" s="390"/>
      <c r="K261" s="469"/>
    </row>
    <row r="262" spans="1:11" ht="24">
      <c r="A262" s="60"/>
      <c r="B262" s="86" t="s">
        <v>66</v>
      </c>
      <c r="C262" s="61" t="s">
        <v>60</v>
      </c>
      <c r="D262" s="86" t="s">
        <v>17</v>
      </c>
      <c r="E262" s="86">
        <v>3</v>
      </c>
      <c r="F262" s="86">
        <v>2</v>
      </c>
      <c r="G262" s="449"/>
      <c r="H262" s="449"/>
      <c r="I262" s="450">
        <f t="shared" si="12"/>
        <v>0</v>
      </c>
      <c r="J262" s="390"/>
      <c r="K262" s="469"/>
    </row>
    <row r="263" spans="1:11" ht="12.75" customHeight="1">
      <c r="A263" s="60"/>
      <c r="B263" s="86" t="s">
        <v>66</v>
      </c>
      <c r="C263" s="62" t="s">
        <v>174</v>
      </c>
      <c r="D263" s="86" t="s">
        <v>17</v>
      </c>
      <c r="E263" s="86">
        <v>3</v>
      </c>
      <c r="F263" s="86">
        <v>1</v>
      </c>
      <c r="G263" s="449"/>
      <c r="H263" s="449"/>
      <c r="I263" s="450">
        <f t="shared" si="12"/>
        <v>0</v>
      </c>
      <c r="J263" s="390"/>
      <c r="K263" s="469"/>
    </row>
    <row r="264" spans="1:11" ht="12.75" customHeight="1">
      <c r="A264" s="60"/>
      <c r="B264" s="86" t="s">
        <v>66</v>
      </c>
      <c r="C264" s="94" t="s">
        <v>173</v>
      </c>
      <c r="D264" s="40" t="s">
        <v>20</v>
      </c>
      <c r="E264" s="86">
        <v>0.3</v>
      </c>
      <c r="F264" s="86">
        <v>12</v>
      </c>
      <c r="G264" s="449"/>
      <c r="H264" s="449"/>
      <c r="I264" s="450">
        <f t="shared" si="12"/>
        <v>0</v>
      </c>
      <c r="J264" s="402"/>
      <c r="K264" s="470"/>
    </row>
    <row r="265" spans="1:11" ht="15">
      <c r="A265" s="234" t="s">
        <v>12</v>
      </c>
      <c r="B265" s="235"/>
      <c r="C265" s="224"/>
      <c r="D265" s="225"/>
      <c r="E265" s="236"/>
      <c r="F265" s="236"/>
      <c r="G265" s="457"/>
      <c r="H265" s="458">
        <f>SUM(H259:I264)</f>
        <v>0</v>
      </c>
      <c r="I265" s="458"/>
      <c r="J265" s="459"/>
      <c r="K265" s="460"/>
    </row>
    <row r="266" spans="1:11" ht="15.75" thickBot="1">
      <c r="A266" s="237" t="s">
        <v>43</v>
      </c>
      <c r="B266" s="238"/>
      <c r="C266" s="228"/>
      <c r="D266" s="229"/>
      <c r="E266" s="239"/>
      <c r="F266" s="239"/>
      <c r="G266" s="461"/>
      <c r="H266" s="474">
        <f>H265/100*21</f>
        <v>0</v>
      </c>
      <c r="I266" s="474"/>
      <c r="J266" s="463"/>
      <c r="K266" s="464"/>
    </row>
    <row r="267" spans="1:11" ht="15.75" thickBot="1">
      <c r="A267" s="240" t="s">
        <v>44</v>
      </c>
      <c r="B267" s="241"/>
      <c r="C267" s="232"/>
      <c r="D267" s="233"/>
      <c r="E267" s="242"/>
      <c r="F267" s="242"/>
      <c r="G267" s="465"/>
      <c r="H267" s="466">
        <f>SUM(H265:I266)</f>
        <v>0</v>
      </c>
      <c r="I267" s="466"/>
      <c r="J267" s="467"/>
      <c r="K267" s="468"/>
    </row>
    <row r="268" spans="1:11" ht="15">
      <c r="A268" s="88"/>
      <c r="B268" s="55"/>
      <c r="C268" s="135"/>
      <c r="D268" s="55"/>
      <c r="E268" s="55"/>
      <c r="F268" s="55"/>
      <c r="G268" s="475"/>
      <c r="H268" s="475"/>
      <c r="I268" s="477"/>
      <c r="J268" s="477"/>
      <c r="K268" s="477"/>
    </row>
    <row r="269" spans="1:11" ht="15" customHeight="1">
      <c r="A269" s="89" t="s">
        <v>234</v>
      </c>
      <c r="B269" s="55"/>
      <c r="C269" s="135"/>
      <c r="D269" s="55"/>
      <c r="E269" s="55"/>
      <c r="F269" s="55"/>
      <c r="G269" s="475"/>
      <c r="H269" s="475"/>
      <c r="I269" s="477"/>
      <c r="J269" s="477"/>
      <c r="K269" s="477"/>
    </row>
    <row r="270" spans="1:11" ht="24">
      <c r="A270" s="60"/>
      <c r="B270" s="86" t="s">
        <v>66</v>
      </c>
      <c r="C270" s="61" t="s">
        <v>85</v>
      </c>
      <c r="D270" s="86" t="s">
        <v>15</v>
      </c>
      <c r="E270" s="86">
        <v>9</v>
      </c>
      <c r="F270" s="86">
        <v>4</v>
      </c>
      <c r="G270" s="449"/>
      <c r="H270" s="449"/>
      <c r="I270" s="450">
        <f aca="true" t="shared" si="13" ref="I270:I276">E270*F270*G270</f>
        <v>0</v>
      </c>
      <c r="J270" s="402"/>
      <c r="K270" s="470"/>
    </row>
    <row r="271" spans="1:11" ht="24">
      <c r="A271" s="60"/>
      <c r="B271" s="86" t="s">
        <v>66</v>
      </c>
      <c r="C271" s="61" t="s">
        <v>86</v>
      </c>
      <c r="D271" s="86" t="s">
        <v>17</v>
      </c>
      <c r="E271" s="86">
        <v>3</v>
      </c>
      <c r="F271" s="86">
        <v>2</v>
      </c>
      <c r="G271" s="449"/>
      <c r="H271" s="449"/>
      <c r="I271" s="450">
        <f t="shared" si="13"/>
        <v>0</v>
      </c>
      <c r="J271" s="390"/>
      <c r="K271" s="469"/>
    </row>
    <row r="272" spans="1:11" ht="24">
      <c r="A272" s="60"/>
      <c r="B272" s="86" t="s">
        <v>66</v>
      </c>
      <c r="C272" s="61" t="s">
        <v>59</v>
      </c>
      <c r="D272" s="86" t="s">
        <v>17</v>
      </c>
      <c r="E272" s="86">
        <v>3</v>
      </c>
      <c r="F272" s="86">
        <v>1</v>
      </c>
      <c r="G272" s="449"/>
      <c r="H272" s="449"/>
      <c r="I272" s="450">
        <f t="shared" si="13"/>
        <v>0</v>
      </c>
      <c r="J272" s="390"/>
      <c r="K272" s="469"/>
    </row>
    <row r="273" spans="1:11" ht="24">
      <c r="A273" s="60"/>
      <c r="B273" s="86" t="s">
        <v>66</v>
      </c>
      <c r="C273" s="61" t="s">
        <v>60</v>
      </c>
      <c r="D273" s="86" t="s">
        <v>17</v>
      </c>
      <c r="E273" s="86">
        <v>3</v>
      </c>
      <c r="F273" s="86">
        <v>2</v>
      </c>
      <c r="G273" s="449"/>
      <c r="H273" s="449"/>
      <c r="I273" s="450">
        <f t="shared" si="13"/>
        <v>0</v>
      </c>
      <c r="J273" s="390"/>
      <c r="K273" s="469"/>
    </row>
    <row r="274" spans="1:11" ht="12.75" customHeight="1">
      <c r="A274" s="60"/>
      <c r="B274" s="86" t="s">
        <v>66</v>
      </c>
      <c r="C274" s="62" t="s">
        <v>174</v>
      </c>
      <c r="D274" s="86" t="s">
        <v>17</v>
      </c>
      <c r="E274" s="86">
        <v>3</v>
      </c>
      <c r="F274" s="86">
        <v>1</v>
      </c>
      <c r="G274" s="449"/>
      <c r="H274" s="449"/>
      <c r="I274" s="450">
        <f t="shared" si="13"/>
        <v>0</v>
      </c>
      <c r="J274" s="390"/>
      <c r="K274" s="469"/>
    </row>
    <row r="275" spans="1:11" ht="12.75" customHeight="1">
      <c r="A275" s="60"/>
      <c r="B275" s="86" t="s">
        <v>66</v>
      </c>
      <c r="C275" s="137" t="s">
        <v>147</v>
      </c>
      <c r="D275" s="86" t="s">
        <v>17</v>
      </c>
      <c r="E275" s="86">
        <v>3</v>
      </c>
      <c r="F275" s="86">
        <v>1</v>
      </c>
      <c r="G275" s="449"/>
      <c r="H275" s="449"/>
      <c r="I275" s="450">
        <f t="shared" si="13"/>
        <v>0</v>
      </c>
      <c r="J275" s="402"/>
      <c r="K275" s="470"/>
    </row>
    <row r="276" spans="1:11" ht="12.75" customHeight="1">
      <c r="A276" s="60"/>
      <c r="B276" s="86" t="s">
        <v>66</v>
      </c>
      <c r="C276" s="94" t="s">
        <v>173</v>
      </c>
      <c r="D276" s="40" t="s">
        <v>20</v>
      </c>
      <c r="E276" s="86">
        <v>0.3</v>
      </c>
      <c r="F276" s="86">
        <v>12</v>
      </c>
      <c r="G276" s="449"/>
      <c r="H276" s="449"/>
      <c r="I276" s="450">
        <f t="shared" si="13"/>
        <v>0</v>
      </c>
      <c r="J276" s="402"/>
      <c r="K276" s="470"/>
    </row>
    <row r="277" spans="1:11" ht="15">
      <c r="A277" s="234" t="s">
        <v>12</v>
      </c>
      <c r="B277" s="235"/>
      <c r="C277" s="224"/>
      <c r="D277" s="225"/>
      <c r="E277" s="236"/>
      <c r="F277" s="236"/>
      <c r="G277" s="457"/>
      <c r="H277" s="458">
        <f>SUM(H270:I276)</f>
        <v>0</v>
      </c>
      <c r="I277" s="458"/>
      <c r="J277" s="459"/>
      <c r="K277" s="460"/>
    </row>
    <row r="278" spans="1:11" ht="15.75" thickBot="1">
      <c r="A278" s="237" t="s">
        <v>43</v>
      </c>
      <c r="B278" s="238"/>
      <c r="C278" s="228"/>
      <c r="D278" s="229"/>
      <c r="E278" s="239"/>
      <c r="F278" s="239"/>
      <c r="G278" s="461"/>
      <c r="H278" s="474">
        <f>H277/100*21</f>
        <v>0</v>
      </c>
      <c r="I278" s="474"/>
      <c r="J278" s="463"/>
      <c r="K278" s="464"/>
    </row>
    <row r="279" spans="1:11" ht="15.75" thickBot="1">
      <c r="A279" s="240" t="s">
        <v>44</v>
      </c>
      <c r="B279" s="241"/>
      <c r="C279" s="232"/>
      <c r="D279" s="233"/>
      <c r="E279" s="242"/>
      <c r="F279" s="242"/>
      <c r="G279" s="465"/>
      <c r="H279" s="466">
        <f>SUM(H277:I278)</f>
        <v>0</v>
      </c>
      <c r="I279" s="466"/>
      <c r="J279" s="467"/>
      <c r="K279" s="468"/>
    </row>
    <row r="280" spans="1:11" ht="15">
      <c r="A280" s="289"/>
      <c r="B280" s="55"/>
      <c r="C280" s="135"/>
      <c r="D280" s="55"/>
      <c r="E280" s="55"/>
      <c r="F280" s="55"/>
      <c r="G280" s="475"/>
      <c r="H280" s="475"/>
      <c r="I280" s="478"/>
      <c r="J280" s="478"/>
      <c r="K280" s="478"/>
    </row>
    <row r="281" spans="1:11" ht="15">
      <c r="A281" s="89" t="s">
        <v>235</v>
      </c>
      <c r="B281" s="55"/>
      <c r="C281" s="135"/>
      <c r="D281" s="55"/>
      <c r="E281" s="55"/>
      <c r="F281" s="55"/>
      <c r="G281" s="475"/>
      <c r="H281" s="475"/>
      <c r="I281" s="478"/>
      <c r="J281" s="478"/>
      <c r="K281" s="478"/>
    </row>
    <row r="282" spans="1:11" ht="24">
      <c r="A282" s="60"/>
      <c r="B282" s="86" t="s">
        <v>66</v>
      </c>
      <c r="C282" s="61" t="s">
        <v>85</v>
      </c>
      <c r="D282" s="86" t="s">
        <v>15</v>
      </c>
      <c r="E282" s="86">
        <v>9</v>
      </c>
      <c r="F282" s="86">
        <v>4</v>
      </c>
      <c r="G282" s="449"/>
      <c r="H282" s="449"/>
      <c r="I282" s="450">
        <f>E282*F282*G282</f>
        <v>0</v>
      </c>
      <c r="J282" s="402"/>
      <c r="K282" s="470"/>
    </row>
    <row r="283" spans="1:11" ht="24">
      <c r="A283" s="60"/>
      <c r="B283" s="86" t="s">
        <v>66</v>
      </c>
      <c r="C283" s="61" t="s">
        <v>86</v>
      </c>
      <c r="D283" s="86" t="s">
        <v>17</v>
      </c>
      <c r="E283" s="86">
        <v>3</v>
      </c>
      <c r="F283" s="86">
        <v>2</v>
      </c>
      <c r="G283" s="449"/>
      <c r="H283" s="449"/>
      <c r="I283" s="450">
        <f>E283*F283*G283</f>
        <v>0</v>
      </c>
      <c r="J283" s="390"/>
      <c r="K283" s="469"/>
    </row>
    <row r="284" spans="1:11" ht="35.25" customHeight="1">
      <c r="A284" s="60"/>
      <c r="B284" s="86" t="s">
        <v>66</v>
      </c>
      <c r="C284" s="61" t="s">
        <v>221</v>
      </c>
      <c r="D284" s="86" t="s">
        <v>17</v>
      </c>
      <c r="E284" s="86">
        <v>3</v>
      </c>
      <c r="F284" s="86">
        <v>1</v>
      </c>
      <c r="G284" s="449"/>
      <c r="H284" s="449"/>
      <c r="I284" s="450">
        <f>E284*F284*G284</f>
        <v>0</v>
      </c>
      <c r="J284" s="390"/>
      <c r="K284" s="469"/>
    </row>
    <row r="285" spans="1:11" ht="12.75" customHeight="1">
      <c r="A285" s="96"/>
      <c r="B285" s="86" t="s">
        <v>66</v>
      </c>
      <c r="C285" s="62" t="s">
        <v>174</v>
      </c>
      <c r="D285" s="95" t="s">
        <v>17</v>
      </c>
      <c r="E285" s="95">
        <v>3</v>
      </c>
      <c r="F285" s="95">
        <v>1</v>
      </c>
      <c r="G285" s="449"/>
      <c r="H285" s="453"/>
      <c r="I285" s="454">
        <f>E285*F285*G285</f>
        <v>0</v>
      </c>
      <c r="J285" s="471"/>
      <c r="K285" s="472"/>
    </row>
    <row r="286" spans="1:11" ht="12.75" customHeight="1">
      <c r="A286" s="60"/>
      <c r="B286" s="86" t="s">
        <v>66</v>
      </c>
      <c r="C286" s="94" t="s">
        <v>173</v>
      </c>
      <c r="D286" s="40" t="s">
        <v>20</v>
      </c>
      <c r="E286" s="86">
        <v>0.3</v>
      </c>
      <c r="F286" s="86">
        <v>12</v>
      </c>
      <c r="G286" s="449"/>
      <c r="H286" s="449"/>
      <c r="I286" s="450">
        <f>E286*F286*G286</f>
        <v>0</v>
      </c>
      <c r="J286" s="402"/>
      <c r="K286" s="470"/>
    </row>
    <row r="287" spans="1:11" ht="15">
      <c r="A287" s="234" t="s">
        <v>12</v>
      </c>
      <c r="B287" s="235"/>
      <c r="C287" s="224"/>
      <c r="D287" s="225"/>
      <c r="E287" s="236"/>
      <c r="F287" s="236"/>
      <c r="G287" s="457"/>
      <c r="H287" s="458">
        <f>SUM(H282:I286)</f>
        <v>0</v>
      </c>
      <c r="I287" s="458"/>
      <c r="J287" s="459"/>
      <c r="K287" s="460"/>
    </row>
    <row r="288" spans="1:11" ht="15.75" thickBot="1">
      <c r="A288" s="237" t="s">
        <v>43</v>
      </c>
      <c r="B288" s="238"/>
      <c r="C288" s="228"/>
      <c r="D288" s="229"/>
      <c r="E288" s="239"/>
      <c r="F288" s="239"/>
      <c r="G288" s="461"/>
      <c r="H288" s="474">
        <f>H287/100*21</f>
        <v>0</v>
      </c>
      <c r="I288" s="474"/>
      <c r="J288" s="463"/>
      <c r="K288" s="464"/>
    </row>
    <row r="289" spans="1:11" ht="15.75" thickBot="1">
      <c r="A289" s="240" t="s">
        <v>44</v>
      </c>
      <c r="B289" s="241"/>
      <c r="C289" s="232"/>
      <c r="D289" s="233"/>
      <c r="E289" s="242"/>
      <c r="F289" s="242"/>
      <c r="G289" s="465"/>
      <c r="H289" s="466">
        <f>SUM(H287:I288)</f>
        <v>0</v>
      </c>
      <c r="I289" s="466"/>
      <c r="J289" s="467"/>
      <c r="K289" s="468"/>
    </row>
    <row r="290" spans="1:11" ht="15">
      <c r="A290" s="289"/>
      <c r="B290" s="55"/>
      <c r="C290" s="135"/>
      <c r="D290" s="55"/>
      <c r="E290" s="56"/>
      <c r="F290" s="56"/>
      <c r="G290" s="475"/>
      <c r="H290" s="475"/>
      <c r="I290" s="478"/>
      <c r="J290" s="478"/>
      <c r="K290" s="478"/>
    </row>
    <row r="291" spans="1:11" ht="15">
      <c r="A291" s="87" t="s">
        <v>236</v>
      </c>
      <c r="B291" s="55"/>
      <c r="C291" s="135"/>
      <c r="D291" s="55"/>
      <c r="E291" s="56"/>
      <c r="F291" s="56"/>
      <c r="G291" s="475"/>
      <c r="H291" s="475"/>
      <c r="I291" s="477"/>
      <c r="J291" s="477"/>
      <c r="K291" s="477"/>
    </row>
    <row r="292" spans="1:11" ht="24">
      <c r="A292" s="60"/>
      <c r="B292" s="86" t="s">
        <v>66</v>
      </c>
      <c r="C292" s="61" t="s">
        <v>85</v>
      </c>
      <c r="D292" s="86" t="s">
        <v>15</v>
      </c>
      <c r="E292" s="86">
        <v>9</v>
      </c>
      <c r="F292" s="86">
        <v>4</v>
      </c>
      <c r="G292" s="449"/>
      <c r="H292" s="449"/>
      <c r="I292" s="450">
        <f>E292*F292*G292</f>
        <v>0</v>
      </c>
      <c r="J292" s="473"/>
      <c r="K292" s="473"/>
    </row>
    <row r="293" spans="1:11" ht="24">
      <c r="A293" s="60"/>
      <c r="B293" s="86" t="s">
        <v>66</v>
      </c>
      <c r="C293" s="61" t="s">
        <v>86</v>
      </c>
      <c r="D293" s="86" t="s">
        <v>17</v>
      </c>
      <c r="E293" s="86">
        <v>3</v>
      </c>
      <c r="F293" s="86">
        <v>2</v>
      </c>
      <c r="G293" s="449"/>
      <c r="H293" s="449"/>
      <c r="I293" s="450">
        <f>E293*F293*G293</f>
        <v>0</v>
      </c>
      <c r="J293" s="473"/>
      <c r="K293" s="473"/>
    </row>
    <row r="294" spans="1:11" ht="12.75" customHeight="1">
      <c r="A294" s="96"/>
      <c r="B294" s="86" t="s">
        <v>66</v>
      </c>
      <c r="C294" s="62" t="s">
        <v>174</v>
      </c>
      <c r="D294" s="95" t="s">
        <v>17</v>
      </c>
      <c r="E294" s="95">
        <v>3</v>
      </c>
      <c r="F294" s="95">
        <v>1</v>
      </c>
      <c r="G294" s="449"/>
      <c r="H294" s="453"/>
      <c r="I294" s="454">
        <f>E294*F294*G294</f>
        <v>0</v>
      </c>
      <c r="J294" s="471"/>
      <c r="K294" s="471"/>
    </row>
    <row r="295" spans="1:11" ht="12.75" customHeight="1">
      <c r="A295" s="60"/>
      <c r="B295" s="86" t="s">
        <v>66</v>
      </c>
      <c r="C295" s="94" t="s">
        <v>173</v>
      </c>
      <c r="D295" s="40" t="s">
        <v>20</v>
      </c>
      <c r="E295" s="86">
        <v>0.3</v>
      </c>
      <c r="F295" s="86">
        <v>12</v>
      </c>
      <c r="G295" s="449"/>
      <c r="H295" s="449"/>
      <c r="I295" s="450">
        <f>E295*F295*G295</f>
        <v>0</v>
      </c>
      <c r="J295" s="402"/>
      <c r="K295" s="470"/>
    </row>
    <row r="296" spans="1:11" ht="15">
      <c r="A296" s="234" t="s">
        <v>12</v>
      </c>
      <c r="B296" s="235"/>
      <c r="C296" s="224"/>
      <c r="D296" s="225"/>
      <c r="E296" s="236"/>
      <c r="F296" s="236"/>
      <c r="G296" s="457"/>
      <c r="H296" s="458">
        <f>SUM(H292:I295)</f>
        <v>0</v>
      </c>
      <c r="I296" s="458"/>
      <c r="J296" s="459"/>
      <c r="K296" s="460"/>
    </row>
    <row r="297" spans="1:11" ht="15.75" thickBot="1">
      <c r="A297" s="237" t="s">
        <v>43</v>
      </c>
      <c r="B297" s="238"/>
      <c r="C297" s="228"/>
      <c r="D297" s="229"/>
      <c r="E297" s="239"/>
      <c r="F297" s="239"/>
      <c r="G297" s="461"/>
      <c r="H297" s="474">
        <f>H296/100*21</f>
        <v>0</v>
      </c>
      <c r="I297" s="474"/>
      <c r="J297" s="463"/>
      <c r="K297" s="464"/>
    </row>
    <row r="298" spans="1:11" ht="15.75" thickBot="1">
      <c r="A298" s="240" t="s">
        <v>44</v>
      </c>
      <c r="B298" s="241"/>
      <c r="C298" s="232"/>
      <c r="D298" s="233"/>
      <c r="E298" s="242"/>
      <c r="F298" s="242"/>
      <c r="G298" s="465"/>
      <c r="H298" s="466">
        <f>SUM(H296:I297)</f>
        <v>0</v>
      </c>
      <c r="I298" s="466"/>
      <c r="J298" s="467"/>
      <c r="K298" s="468"/>
    </row>
    <row r="299" spans="1:11" ht="15.75" thickBot="1">
      <c r="A299" s="91"/>
      <c r="B299" s="91"/>
      <c r="C299" s="135"/>
      <c r="D299" s="55"/>
      <c r="E299" s="56"/>
      <c r="F299" s="56"/>
      <c r="G299" s="55"/>
      <c r="H299" s="55"/>
      <c r="I299" s="290"/>
      <c r="J299" s="286"/>
      <c r="K299" s="286"/>
    </row>
    <row r="300" spans="1:11" ht="15">
      <c r="A300" s="261" t="s">
        <v>152</v>
      </c>
      <c r="B300" s="262"/>
      <c r="C300" s="263"/>
      <c r="D300" s="264"/>
      <c r="E300" s="265"/>
      <c r="F300" s="265"/>
      <c r="G300" s="264"/>
      <c r="H300" s="376">
        <f>H296+H287+H277+H265+H254</f>
        <v>0</v>
      </c>
      <c r="I300" s="376"/>
      <c r="J300" s="266"/>
      <c r="K300" s="267"/>
    </row>
    <row r="301" spans="1:11" ht="15.75" thickBot="1">
      <c r="A301" s="268" t="s">
        <v>43</v>
      </c>
      <c r="B301" s="245"/>
      <c r="C301" s="246"/>
      <c r="D301" s="247"/>
      <c r="E301" s="248"/>
      <c r="F301" s="248"/>
      <c r="G301" s="247"/>
      <c r="H301" s="249"/>
      <c r="I301" s="250">
        <f>H300*0.21</f>
        <v>0</v>
      </c>
      <c r="J301" s="251"/>
      <c r="K301" s="269"/>
    </row>
    <row r="302" spans="1:11" ht="15.75" thickBot="1">
      <c r="A302" s="252" t="s">
        <v>153</v>
      </c>
      <c r="B302" s="253"/>
      <c r="C302" s="254"/>
      <c r="D302" s="255"/>
      <c r="E302" s="256"/>
      <c r="F302" s="256"/>
      <c r="G302" s="255"/>
      <c r="H302" s="257"/>
      <c r="I302" s="258">
        <f>H298+H289+H279+H267+H256</f>
        <v>0</v>
      </c>
      <c r="J302" s="259"/>
      <c r="K302" s="260"/>
    </row>
    <row r="303" spans="1:11" ht="15.75" thickBot="1">
      <c r="A303" s="91"/>
      <c r="B303" s="91"/>
      <c r="C303" s="135"/>
      <c r="D303" s="55"/>
      <c r="E303" s="56"/>
      <c r="F303" s="56"/>
      <c r="G303" s="55"/>
      <c r="H303" s="55"/>
      <c r="I303" s="290"/>
      <c r="J303" s="286"/>
      <c r="K303" s="286"/>
    </row>
    <row r="304" spans="1:11" ht="15.75" thickBot="1">
      <c r="A304" s="373" t="s">
        <v>35</v>
      </c>
      <c r="B304" s="374"/>
      <c r="C304" s="374"/>
      <c r="D304" s="374"/>
      <c r="E304" s="374"/>
      <c r="F304" s="374"/>
      <c r="G304" s="374"/>
      <c r="H304" s="374"/>
      <c r="I304" s="374"/>
      <c r="J304" s="374"/>
      <c r="K304" s="375"/>
    </row>
    <row r="305" spans="1:11" ht="15">
      <c r="A305" s="53" t="s">
        <v>58</v>
      </c>
      <c r="B305" s="58"/>
      <c r="C305" s="134"/>
      <c r="D305" s="58"/>
      <c r="E305" s="58"/>
      <c r="F305" s="58"/>
      <c r="G305" s="58"/>
      <c r="H305" s="58"/>
      <c r="I305" s="58"/>
      <c r="J305" s="287"/>
      <c r="K305" s="286"/>
    </row>
    <row r="306" spans="1:11" ht="24">
      <c r="A306" s="60"/>
      <c r="B306" s="86" t="s">
        <v>66</v>
      </c>
      <c r="C306" s="61" t="s">
        <v>85</v>
      </c>
      <c r="D306" s="86" t="s">
        <v>15</v>
      </c>
      <c r="E306" s="86">
        <v>18</v>
      </c>
      <c r="F306" s="86">
        <v>4</v>
      </c>
      <c r="G306" s="449"/>
      <c r="H306" s="449"/>
      <c r="I306" s="450">
        <f>E306*F306*G306</f>
        <v>0</v>
      </c>
      <c r="J306" s="402"/>
      <c r="K306" s="470"/>
    </row>
    <row r="307" spans="1:11" ht="24">
      <c r="A307" s="60"/>
      <c r="B307" s="86" t="s">
        <v>66</v>
      </c>
      <c r="C307" s="61" t="s">
        <v>86</v>
      </c>
      <c r="D307" s="86" t="s">
        <v>17</v>
      </c>
      <c r="E307" s="86">
        <v>6</v>
      </c>
      <c r="F307" s="86">
        <v>2</v>
      </c>
      <c r="G307" s="449"/>
      <c r="H307" s="449"/>
      <c r="I307" s="450">
        <f>E307*F307*G307</f>
        <v>0</v>
      </c>
      <c r="J307" s="390"/>
      <c r="K307" s="469"/>
    </row>
    <row r="308" spans="1:11" ht="24">
      <c r="A308" s="60"/>
      <c r="B308" s="86" t="s">
        <v>66</v>
      </c>
      <c r="C308" s="61" t="s">
        <v>59</v>
      </c>
      <c r="D308" s="86" t="s">
        <v>17</v>
      </c>
      <c r="E308" s="86">
        <v>6</v>
      </c>
      <c r="F308" s="86">
        <v>1</v>
      </c>
      <c r="G308" s="449"/>
      <c r="H308" s="449"/>
      <c r="I308" s="450">
        <f>E308*F308*G308</f>
        <v>0</v>
      </c>
      <c r="J308" s="390"/>
      <c r="K308" s="469"/>
    </row>
    <row r="309" spans="1:11" ht="24">
      <c r="A309" s="60"/>
      <c r="B309" s="86" t="s">
        <v>66</v>
      </c>
      <c r="C309" s="61" t="s">
        <v>60</v>
      </c>
      <c r="D309" s="86" t="s">
        <v>17</v>
      </c>
      <c r="E309" s="86">
        <v>6</v>
      </c>
      <c r="F309" s="86">
        <v>2</v>
      </c>
      <c r="G309" s="449"/>
      <c r="H309" s="449"/>
      <c r="I309" s="450">
        <f>E309*F309*G309</f>
        <v>0</v>
      </c>
      <c r="J309" s="390"/>
      <c r="K309" s="469"/>
    </row>
    <row r="310" spans="1:11" ht="12.75" customHeight="1">
      <c r="A310" s="60"/>
      <c r="B310" s="86" t="s">
        <v>66</v>
      </c>
      <c r="C310" s="94" t="s">
        <v>173</v>
      </c>
      <c r="D310" s="40" t="s">
        <v>20</v>
      </c>
      <c r="E310" s="86">
        <v>0.6</v>
      </c>
      <c r="F310" s="86">
        <v>12</v>
      </c>
      <c r="G310" s="449"/>
      <c r="H310" s="449"/>
      <c r="I310" s="450">
        <f>E310*F310*G310</f>
        <v>0</v>
      </c>
      <c r="J310" s="402"/>
      <c r="K310" s="470"/>
    </row>
    <row r="311" spans="1:11" ht="15">
      <c r="A311" s="222" t="s">
        <v>12</v>
      </c>
      <c r="B311" s="223"/>
      <c r="C311" s="224"/>
      <c r="D311" s="225"/>
      <c r="E311" s="225"/>
      <c r="F311" s="225"/>
      <c r="G311" s="457"/>
      <c r="H311" s="458">
        <f>SUM(H306:I310)</f>
        <v>0</v>
      </c>
      <c r="I311" s="458"/>
      <c r="J311" s="459"/>
      <c r="K311" s="460"/>
    </row>
    <row r="312" spans="1:11" ht="15.75" thickBot="1">
      <c r="A312" s="226" t="s">
        <v>43</v>
      </c>
      <c r="B312" s="227"/>
      <c r="C312" s="228"/>
      <c r="D312" s="229"/>
      <c r="E312" s="229"/>
      <c r="F312" s="229"/>
      <c r="G312" s="461"/>
      <c r="H312" s="474">
        <f>H311/100*21</f>
        <v>0</v>
      </c>
      <c r="I312" s="474"/>
      <c r="J312" s="463"/>
      <c r="K312" s="464"/>
    </row>
    <row r="313" spans="1:11" ht="15.75" thickBot="1">
      <c r="A313" s="230" t="s">
        <v>44</v>
      </c>
      <c r="B313" s="231"/>
      <c r="C313" s="232"/>
      <c r="D313" s="233"/>
      <c r="E313" s="233"/>
      <c r="F313" s="233"/>
      <c r="G313" s="465"/>
      <c r="H313" s="466">
        <f>SUM(H311:I312)</f>
        <v>0</v>
      </c>
      <c r="I313" s="466"/>
      <c r="J313" s="467"/>
      <c r="K313" s="468"/>
    </row>
    <row r="314" spans="1:11" ht="15">
      <c r="A314" s="55"/>
      <c r="B314" s="55"/>
      <c r="C314" s="135"/>
      <c r="D314" s="55"/>
      <c r="E314" s="55"/>
      <c r="F314" s="55"/>
      <c r="G314" s="475"/>
      <c r="H314" s="475"/>
      <c r="I314" s="476"/>
      <c r="J314" s="477"/>
      <c r="K314" s="477"/>
    </row>
    <row r="315" spans="1:11" ht="15">
      <c r="A315" s="87" t="s">
        <v>233</v>
      </c>
      <c r="B315" s="286"/>
      <c r="C315" s="288"/>
      <c r="D315" s="286"/>
      <c r="E315" s="286"/>
      <c r="F315" s="286"/>
      <c r="G315" s="477"/>
      <c r="H315" s="477"/>
      <c r="I315" s="477"/>
      <c r="J315" s="477"/>
      <c r="K315" s="477"/>
    </row>
    <row r="316" spans="1:11" ht="24">
      <c r="A316" s="60"/>
      <c r="B316" s="86" t="s">
        <v>66</v>
      </c>
      <c r="C316" s="61" t="s">
        <v>85</v>
      </c>
      <c r="D316" s="86" t="s">
        <v>15</v>
      </c>
      <c r="E316" s="86">
        <v>18</v>
      </c>
      <c r="F316" s="86">
        <v>4</v>
      </c>
      <c r="G316" s="449"/>
      <c r="H316" s="449"/>
      <c r="I316" s="450">
        <f aca="true" t="shared" si="14" ref="I316:I321">E316*F316*G316</f>
        <v>0</v>
      </c>
      <c r="J316" s="402"/>
      <c r="K316" s="470"/>
    </row>
    <row r="317" spans="1:11" ht="24">
      <c r="A317" s="60"/>
      <c r="B317" s="86" t="s">
        <v>66</v>
      </c>
      <c r="C317" s="61" t="s">
        <v>86</v>
      </c>
      <c r="D317" s="86" t="s">
        <v>17</v>
      </c>
      <c r="E317" s="86">
        <v>6</v>
      </c>
      <c r="F317" s="86">
        <v>2</v>
      </c>
      <c r="G317" s="449"/>
      <c r="H317" s="449"/>
      <c r="I317" s="450">
        <f t="shared" si="14"/>
        <v>0</v>
      </c>
      <c r="J317" s="390"/>
      <c r="K317" s="469"/>
    </row>
    <row r="318" spans="1:11" ht="24">
      <c r="A318" s="60"/>
      <c r="B318" s="86" t="s">
        <v>66</v>
      </c>
      <c r="C318" s="61" t="s">
        <v>59</v>
      </c>
      <c r="D318" s="86" t="s">
        <v>17</v>
      </c>
      <c r="E318" s="86">
        <v>6</v>
      </c>
      <c r="F318" s="86">
        <v>1</v>
      </c>
      <c r="G318" s="449"/>
      <c r="H318" s="449"/>
      <c r="I318" s="450">
        <f t="shared" si="14"/>
        <v>0</v>
      </c>
      <c r="J318" s="390"/>
      <c r="K318" s="469"/>
    </row>
    <row r="319" spans="1:11" ht="24">
      <c r="A319" s="60"/>
      <c r="B319" s="86" t="s">
        <v>66</v>
      </c>
      <c r="C319" s="61" t="s">
        <v>60</v>
      </c>
      <c r="D319" s="86" t="s">
        <v>17</v>
      </c>
      <c r="E319" s="86">
        <v>6</v>
      </c>
      <c r="F319" s="86">
        <v>2</v>
      </c>
      <c r="G319" s="449"/>
      <c r="H319" s="449"/>
      <c r="I319" s="450">
        <f t="shared" si="14"/>
        <v>0</v>
      </c>
      <c r="J319" s="390"/>
      <c r="K319" s="469"/>
    </row>
    <row r="320" spans="1:11" ht="12.75" customHeight="1">
      <c r="A320" s="60"/>
      <c r="B320" s="86" t="s">
        <v>66</v>
      </c>
      <c r="C320" s="62" t="s">
        <v>174</v>
      </c>
      <c r="D320" s="86" t="s">
        <v>17</v>
      </c>
      <c r="E320" s="86">
        <v>6</v>
      </c>
      <c r="F320" s="86">
        <v>1</v>
      </c>
      <c r="G320" s="449"/>
      <c r="H320" s="449"/>
      <c r="I320" s="450">
        <f t="shared" si="14"/>
        <v>0</v>
      </c>
      <c r="J320" s="390"/>
      <c r="K320" s="469"/>
    </row>
    <row r="321" spans="1:11" ht="12.75" customHeight="1">
      <c r="A321" s="60"/>
      <c r="B321" s="86" t="s">
        <v>66</v>
      </c>
      <c r="C321" s="94" t="s">
        <v>173</v>
      </c>
      <c r="D321" s="40" t="s">
        <v>20</v>
      </c>
      <c r="E321" s="86">
        <v>0.6</v>
      </c>
      <c r="F321" s="86">
        <v>12</v>
      </c>
      <c r="G321" s="449"/>
      <c r="H321" s="449"/>
      <c r="I321" s="450">
        <f t="shared" si="14"/>
        <v>0</v>
      </c>
      <c r="J321" s="402"/>
      <c r="K321" s="470"/>
    </row>
    <row r="322" spans="1:11" ht="15">
      <c r="A322" s="234" t="s">
        <v>12</v>
      </c>
      <c r="B322" s="235"/>
      <c r="C322" s="224"/>
      <c r="D322" s="225"/>
      <c r="E322" s="236"/>
      <c r="F322" s="236"/>
      <c r="G322" s="457"/>
      <c r="H322" s="458">
        <f>SUM(H316:I321)</f>
        <v>0</v>
      </c>
      <c r="I322" s="458"/>
      <c r="J322" s="459"/>
      <c r="K322" s="460"/>
    </row>
    <row r="323" spans="1:11" ht="15" customHeight="1" thickBot="1">
      <c r="A323" s="237" t="s">
        <v>43</v>
      </c>
      <c r="B323" s="238"/>
      <c r="C323" s="228"/>
      <c r="D323" s="229"/>
      <c r="E323" s="239"/>
      <c r="F323" s="239"/>
      <c r="G323" s="461"/>
      <c r="H323" s="474">
        <f>H322/100*21</f>
        <v>0</v>
      </c>
      <c r="I323" s="474"/>
      <c r="J323" s="463"/>
      <c r="K323" s="464"/>
    </row>
    <row r="324" spans="1:11" ht="15.75" thickBot="1">
      <c r="A324" s="240" t="s">
        <v>44</v>
      </c>
      <c r="B324" s="241"/>
      <c r="C324" s="232"/>
      <c r="D324" s="233"/>
      <c r="E324" s="242"/>
      <c r="F324" s="242"/>
      <c r="G324" s="465"/>
      <c r="H324" s="466">
        <f>SUM(H322:I323)</f>
        <v>0</v>
      </c>
      <c r="I324" s="466"/>
      <c r="J324" s="467"/>
      <c r="K324" s="468"/>
    </row>
    <row r="325" spans="1:11" ht="15">
      <c r="A325" s="88"/>
      <c r="B325" s="55"/>
      <c r="C325" s="135"/>
      <c r="D325" s="55"/>
      <c r="E325" s="55"/>
      <c r="F325" s="55"/>
      <c r="G325" s="475"/>
      <c r="H325" s="475"/>
      <c r="I325" s="477"/>
      <c r="J325" s="477"/>
      <c r="K325" s="477"/>
    </row>
    <row r="326" spans="1:11" ht="15">
      <c r="A326" s="89" t="s">
        <v>234</v>
      </c>
      <c r="B326" s="55"/>
      <c r="C326" s="135"/>
      <c r="D326" s="55"/>
      <c r="E326" s="55"/>
      <c r="F326" s="55"/>
      <c r="G326" s="475"/>
      <c r="H326" s="475"/>
      <c r="I326" s="477"/>
      <c r="J326" s="477"/>
      <c r="K326" s="477"/>
    </row>
    <row r="327" spans="1:11" ht="24">
      <c r="A327" s="60"/>
      <c r="B327" s="86" t="s">
        <v>66</v>
      </c>
      <c r="C327" s="61" t="s">
        <v>85</v>
      </c>
      <c r="D327" s="86" t="s">
        <v>15</v>
      </c>
      <c r="E327" s="86">
        <v>18</v>
      </c>
      <c r="F327" s="86">
        <v>4</v>
      </c>
      <c r="G327" s="449"/>
      <c r="H327" s="449"/>
      <c r="I327" s="450">
        <f aca="true" t="shared" si="15" ref="I327:I333">E327*F327*G327</f>
        <v>0</v>
      </c>
      <c r="J327" s="402"/>
      <c r="K327" s="470"/>
    </row>
    <row r="328" spans="1:11" ht="24">
      <c r="A328" s="60"/>
      <c r="B328" s="86" t="s">
        <v>66</v>
      </c>
      <c r="C328" s="61" t="s">
        <v>86</v>
      </c>
      <c r="D328" s="86" t="s">
        <v>17</v>
      </c>
      <c r="E328" s="86">
        <v>6</v>
      </c>
      <c r="F328" s="86">
        <v>2</v>
      </c>
      <c r="G328" s="449"/>
      <c r="H328" s="449"/>
      <c r="I328" s="450">
        <f t="shared" si="15"/>
        <v>0</v>
      </c>
      <c r="J328" s="390"/>
      <c r="K328" s="469"/>
    </row>
    <row r="329" spans="1:11" ht="24">
      <c r="A329" s="60"/>
      <c r="B329" s="86" t="s">
        <v>66</v>
      </c>
      <c r="C329" s="61" t="s">
        <v>59</v>
      </c>
      <c r="D329" s="86" t="s">
        <v>17</v>
      </c>
      <c r="E329" s="86">
        <v>6</v>
      </c>
      <c r="F329" s="86">
        <v>1</v>
      </c>
      <c r="G329" s="449"/>
      <c r="H329" s="449"/>
      <c r="I329" s="450">
        <f t="shared" si="15"/>
        <v>0</v>
      </c>
      <c r="J329" s="390"/>
      <c r="K329" s="469"/>
    </row>
    <row r="330" spans="1:11" ht="24">
      <c r="A330" s="60"/>
      <c r="B330" s="86" t="s">
        <v>66</v>
      </c>
      <c r="C330" s="61" t="s">
        <v>60</v>
      </c>
      <c r="D330" s="86" t="s">
        <v>17</v>
      </c>
      <c r="E330" s="86">
        <v>6</v>
      </c>
      <c r="F330" s="86">
        <v>2</v>
      </c>
      <c r="G330" s="449"/>
      <c r="H330" s="449"/>
      <c r="I330" s="450">
        <f t="shared" si="15"/>
        <v>0</v>
      </c>
      <c r="J330" s="390"/>
      <c r="K330" s="469"/>
    </row>
    <row r="331" spans="1:11" ht="12.75" customHeight="1">
      <c r="A331" s="60"/>
      <c r="B331" s="86" t="s">
        <v>66</v>
      </c>
      <c r="C331" s="62" t="s">
        <v>174</v>
      </c>
      <c r="D331" s="86" t="s">
        <v>17</v>
      </c>
      <c r="E331" s="86">
        <v>6</v>
      </c>
      <c r="F331" s="86">
        <v>1</v>
      </c>
      <c r="G331" s="449"/>
      <c r="H331" s="449"/>
      <c r="I331" s="450">
        <f t="shared" si="15"/>
        <v>0</v>
      </c>
      <c r="J331" s="390"/>
      <c r="K331" s="469"/>
    </row>
    <row r="332" spans="1:11" ht="24">
      <c r="A332" s="60"/>
      <c r="B332" s="86" t="s">
        <v>66</v>
      </c>
      <c r="C332" s="62" t="s">
        <v>88</v>
      </c>
      <c r="D332" s="86" t="s">
        <v>15</v>
      </c>
      <c r="E332" s="86">
        <v>18</v>
      </c>
      <c r="F332" s="86">
        <v>1</v>
      </c>
      <c r="G332" s="449"/>
      <c r="H332" s="449"/>
      <c r="I332" s="450">
        <f t="shared" si="15"/>
        <v>0</v>
      </c>
      <c r="J332" s="402"/>
      <c r="K332" s="470"/>
    </row>
    <row r="333" spans="1:11" ht="12.75" customHeight="1">
      <c r="A333" s="60"/>
      <c r="B333" s="86" t="s">
        <v>66</v>
      </c>
      <c r="C333" s="94" t="s">
        <v>173</v>
      </c>
      <c r="D333" s="40" t="s">
        <v>20</v>
      </c>
      <c r="E333" s="86">
        <v>0.6</v>
      </c>
      <c r="F333" s="86">
        <v>12</v>
      </c>
      <c r="G333" s="449"/>
      <c r="H333" s="449"/>
      <c r="I333" s="450">
        <f t="shared" si="15"/>
        <v>0</v>
      </c>
      <c r="J333" s="402"/>
      <c r="K333" s="470"/>
    </row>
    <row r="334" spans="1:11" ht="15">
      <c r="A334" s="234" t="s">
        <v>12</v>
      </c>
      <c r="B334" s="235"/>
      <c r="C334" s="224"/>
      <c r="D334" s="225"/>
      <c r="E334" s="236"/>
      <c r="F334" s="236"/>
      <c r="G334" s="457"/>
      <c r="H334" s="458">
        <f>SUM(H327:I333)</f>
        <v>0</v>
      </c>
      <c r="I334" s="458"/>
      <c r="J334" s="459"/>
      <c r="K334" s="460"/>
    </row>
    <row r="335" spans="1:11" ht="15.75" thickBot="1">
      <c r="A335" s="237" t="s">
        <v>43</v>
      </c>
      <c r="B335" s="238"/>
      <c r="C335" s="228"/>
      <c r="D335" s="229"/>
      <c r="E335" s="239"/>
      <c r="F335" s="239"/>
      <c r="G335" s="461"/>
      <c r="H335" s="474">
        <f>H334/100*21</f>
        <v>0</v>
      </c>
      <c r="I335" s="474"/>
      <c r="J335" s="463"/>
      <c r="K335" s="464"/>
    </row>
    <row r="336" spans="1:11" ht="15.75" thickBot="1">
      <c r="A336" s="240" t="s">
        <v>44</v>
      </c>
      <c r="B336" s="241"/>
      <c r="C336" s="232"/>
      <c r="D336" s="233"/>
      <c r="E336" s="242"/>
      <c r="F336" s="242"/>
      <c r="G336" s="465"/>
      <c r="H336" s="466">
        <f>SUM(H334:I335)</f>
        <v>0</v>
      </c>
      <c r="I336" s="466"/>
      <c r="J336" s="467"/>
      <c r="K336" s="468"/>
    </row>
    <row r="337" spans="1:11" ht="15">
      <c r="A337" s="289"/>
      <c r="B337" s="55"/>
      <c r="C337" s="135"/>
      <c r="D337" s="55"/>
      <c r="E337" s="55"/>
      <c r="F337" s="55"/>
      <c r="G337" s="475"/>
      <c r="H337" s="475"/>
      <c r="I337" s="478"/>
      <c r="J337" s="478"/>
      <c r="K337" s="478"/>
    </row>
    <row r="338" spans="1:11" ht="15">
      <c r="A338" s="89" t="s">
        <v>235</v>
      </c>
      <c r="B338" s="55"/>
      <c r="C338" s="135"/>
      <c r="D338" s="55"/>
      <c r="E338" s="55"/>
      <c r="F338" s="55"/>
      <c r="G338" s="475"/>
      <c r="H338" s="475"/>
      <c r="I338" s="478"/>
      <c r="J338" s="478"/>
      <c r="K338" s="478"/>
    </row>
    <row r="339" spans="1:11" ht="24">
      <c r="A339" s="60"/>
      <c r="B339" s="86" t="s">
        <v>66</v>
      </c>
      <c r="C339" s="61" t="s">
        <v>85</v>
      </c>
      <c r="D339" s="86" t="s">
        <v>15</v>
      </c>
      <c r="E339" s="86">
        <v>18</v>
      </c>
      <c r="F339" s="86">
        <v>4</v>
      </c>
      <c r="G339" s="449"/>
      <c r="H339" s="449"/>
      <c r="I339" s="450">
        <f>E339*F339*G339</f>
        <v>0</v>
      </c>
      <c r="J339" s="402"/>
      <c r="K339" s="470"/>
    </row>
    <row r="340" spans="1:11" ht="24">
      <c r="A340" s="60"/>
      <c r="B340" s="86" t="s">
        <v>66</v>
      </c>
      <c r="C340" s="61" t="s">
        <v>86</v>
      </c>
      <c r="D340" s="86" t="s">
        <v>17</v>
      </c>
      <c r="E340" s="86">
        <v>6</v>
      </c>
      <c r="F340" s="86">
        <v>2</v>
      </c>
      <c r="G340" s="449"/>
      <c r="H340" s="449"/>
      <c r="I340" s="450">
        <f>E340*F340*G340</f>
        <v>0</v>
      </c>
      <c r="J340" s="390"/>
      <c r="K340" s="469"/>
    </row>
    <row r="341" spans="1:11" ht="36">
      <c r="A341" s="60"/>
      <c r="B341" s="86" t="s">
        <v>66</v>
      </c>
      <c r="C341" s="61" t="s">
        <v>220</v>
      </c>
      <c r="D341" s="86" t="s">
        <v>17</v>
      </c>
      <c r="E341" s="86">
        <v>6</v>
      </c>
      <c r="F341" s="86">
        <v>1</v>
      </c>
      <c r="G341" s="449"/>
      <c r="H341" s="449"/>
      <c r="I341" s="450">
        <f>E341*F341*G341</f>
        <v>0</v>
      </c>
      <c r="J341" s="390"/>
      <c r="K341" s="469"/>
    </row>
    <row r="342" spans="1:11" ht="12.75" customHeight="1">
      <c r="A342" s="96"/>
      <c r="B342" s="86" t="s">
        <v>66</v>
      </c>
      <c r="C342" s="62" t="s">
        <v>174</v>
      </c>
      <c r="D342" s="95" t="s">
        <v>17</v>
      </c>
      <c r="E342" s="95">
        <v>6</v>
      </c>
      <c r="F342" s="95">
        <v>1</v>
      </c>
      <c r="G342" s="449"/>
      <c r="H342" s="453"/>
      <c r="I342" s="454">
        <f>E342*F342*G342</f>
        <v>0</v>
      </c>
      <c r="J342" s="471"/>
      <c r="K342" s="472"/>
    </row>
    <row r="343" spans="1:11" ht="12.75" customHeight="1">
      <c r="A343" s="60"/>
      <c r="B343" s="86" t="s">
        <v>66</v>
      </c>
      <c r="C343" s="94" t="s">
        <v>173</v>
      </c>
      <c r="D343" s="40" t="s">
        <v>20</v>
      </c>
      <c r="E343" s="86">
        <v>0.6</v>
      </c>
      <c r="F343" s="86">
        <v>12</v>
      </c>
      <c r="G343" s="449"/>
      <c r="H343" s="449"/>
      <c r="I343" s="450">
        <f>E343*F343*G343</f>
        <v>0</v>
      </c>
      <c r="J343" s="402"/>
      <c r="K343" s="470"/>
    </row>
    <row r="344" spans="1:11" ht="15">
      <c r="A344" s="234" t="s">
        <v>12</v>
      </c>
      <c r="B344" s="235"/>
      <c r="C344" s="224"/>
      <c r="D344" s="225"/>
      <c r="E344" s="236"/>
      <c r="F344" s="236"/>
      <c r="G344" s="457"/>
      <c r="H344" s="458">
        <f>SUM(H339:I343)</f>
        <v>0</v>
      </c>
      <c r="I344" s="458"/>
      <c r="J344" s="459"/>
      <c r="K344" s="460"/>
    </row>
    <row r="345" spans="1:11" ht="15.75" thickBot="1">
      <c r="A345" s="237" t="s">
        <v>43</v>
      </c>
      <c r="B345" s="238"/>
      <c r="C345" s="228"/>
      <c r="D345" s="229"/>
      <c r="E345" s="239"/>
      <c r="F345" s="239"/>
      <c r="G345" s="461"/>
      <c r="H345" s="474">
        <f>H344/100*21</f>
        <v>0</v>
      </c>
      <c r="I345" s="474"/>
      <c r="J345" s="463"/>
      <c r="K345" s="464"/>
    </row>
    <row r="346" spans="1:11" ht="15.75" thickBot="1">
      <c r="A346" s="240" t="s">
        <v>44</v>
      </c>
      <c r="B346" s="241"/>
      <c r="C346" s="232"/>
      <c r="D346" s="233"/>
      <c r="E346" s="242"/>
      <c r="F346" s="242"/>
      <c r="G346" s="465"/>
      <c r="H346" s="466">
        <f>SUM(H344:I345)</f>
        <v>0</v>
      </c>
      <c r="I346" s="466"/>
      <c r="J346" s="467"/>
      <c r="K346" s="468"/>
    </row>
    <row r="347" spans="1:11" ht="15">
      <c r="A347" s="289"/>
      <c r="B347" s="55"/>
      <c r="C347" s="135"/>
      <c r="D347" s="55"/>
      <c r="E347" s="56"/>
      <c r="F347" s="56"/>
      <c r="G347" s="475"/>
      <c r="H347" s="475"/>
      <c r="I347" s="478"/>
      <c r="J347" s="478"/>
      <c r="K347" s="478"/>
    </row>
    <row r="348" spans="1:11" ht="15">
      <c r="A348" s="87" t="s">
        <v>236</v>
      </c>
      <c r="B348" s="55"/>
      <c r="C348" s="135"/>
      <c r="D348" s="55"/>
      <c r="E348" s="56"/>
      <c r="F348" s="56"/>
      <c r="G348" s="475"/>
      <c r="H348" s="475"/>
      <c r="I348" s="477"/>
      <c r="J348" s="477"/>
      <c r="K348" s="477"/>
    </row>
    <row r="349" spans="1:11" ht="24">
      <c r="A349" s="138"/>
      <c r="B349" s="139" t="s">
        <v>66</v>
      </c>
      <c r="C349" s="140" t="s">
        <v>85</v>
      </c>
      <c r="D349" s="139" t="s">
        <v>15</v>
      </c>
      <c r="E349" s="139">
        <v>18</v>
      </c>
      <c r="F349" s="139">
        <v>4</v>
      </c>
      <c r="G349" s="479"/>
      <c r="H349" s="479"/>
      <c r="I349" s="480">
        <f>E349*F349*G349</f>
        <v>0</v>
      </c>
      <c r="J349" s="481"/>
      <c r="K349" s="481"/>
    </row>
    <row r="350" spans="1:11" ht="24">
      <c r="A350" s="138"/>
      <c r="B350" s="139" t="s">
        <v>66</v>
      </c>
      <c r="C350" s="140" t="s">
        <v>86</v>
      </c>
      <c r="D350" s="139" t="s">
        <v>17</v>
      </c>
      <c r="E350" s="139">
        <v>6</v>
      </c>
      <c r="F350" s="139">
        <v>2</v>
      </c>
      <c r="G350" s="479"/>
      <c r="H350" s="479"/>
      <c r="I350" s="480">
        <f>E350*F350*G350</f>
        <v>0</v>
      </c>
      <c r="J350" s="481"/>
      <c r="K350" s="481"/>
    </row>
    <row r="351" spans="1:11" ht="12.75" customHeight="1">
      <c r="A351" s="141"/>
      <c r="B351" s="139" t="s">
        <v>66</v>
      </c>
      <c r="C351" s="142" t="s">
        <v>174</v>
      </c>
      <c r="D351" s="143" t="s">
        <v>17</v>
      </c>
      <c r="E351" s="143">
        <v>6</v>
      </c>
      <c r="F351" s="143">
        <v>1</v>
      </c>
      <c r="G351" s="479"/>
      <c r="H351" s="482"/>
      <c r="I351" s="483">
        <f>E351*F351*G351</f>
        <v>0</v>
      </c>
      <c r="J351" s="484"/>
      <c r="K351" s="484"/>
    </row>
    <row r="352" spans="1:11" ht="12.75" customHeight="1">
      <c r="A352" s="138"/>
      <c r="B352" s="139" t="s">
        <v>66</v>
      </c>
      <c r="C352" s="144" t="s">
        <v>173</v>
      </c>
      <c r="D352" s="145" t="s">
        <v>20</v>
      </c>
      <c r="E352" s="139">
        <v>0.6</v>
      </c>
      <c r="F352" s="139">
        <v>12</v>
      </c>
      <c r="G352" s="479"/>
      <c r="H352" s="479"/>
      <c r="I352" s="480">
        <f>E352*F352*G352</f>
        <v>0</v>
      </c>
      <c r="J352" s="485"/>
      <c r="K352" s="486"/>
    </row>
    <row r="353" spans="1:11" ht="15">
      <c r="A353" s="234" t="s">
        <v>12</v>
      </c>
      <c r="B353" s="235"/>
      <c r="C353" s="224"/>
      <c r="D353" s="225"/>
      <c r="E353" s="236"/>
      <c r="F353" s="236"/>
      <c r="G353" s="457"/>
      <c r="H353" s="458">
        <f>SUM(H349:I352)</f>
        <v>0</v>
      </c>
      <c r="I353" s="458"/>
      <c r="J353" s="459"/>
      <c r="K353" s="460"/>
    </row>
    <row r="354" spans="1:11" ht="15.75" thickBot="1">
      <c r="A354" s="237" t="s">
        <v>43</v>
      </c>
      <c r="B354" s="238"/>
      <c r="C354" s="228"/>
      <c r="D354" s="229"/>
      <c r="E354" s="239"/>
      <c r="F354" s="239"/>
      <c r="G354" s="461"/>
      <c r="H354" s="474">
        <f>H353/100*21</f>
        <v>0</v>
      </c>
      <c r="I354" s="474"/>
      <c r="J354" s="463"/>
      <c r="K354" s="464"/>
    </row>
    <row r="355" spans="1:11" ht="15.75" thickBot="1">
      <c r="A355" s="240" t="s">
        <v>44</v>
      </c>
      <c r="B355" s="241"/>
      <c r="C355" s="232"/>
      <c r="D355" s="233"/>
      <c r="E355" s="242"/>
      <c r="F355" s="242"/>
      <c r="G355" s="465"/>
      <c r="H355" s="466">
        <f>SUM(H353:I354)</f>
        <v>0</v>
      </c>
      <c r="I355" s="466"/>
      <c r="J355" s="467"/>
      <c r="K355" s="468"/>
    </row>
    <row r="356" spans="1:11" ht="15.75" thickBot="1">
      <c r="A356" s="91"/>
      <c r="B356" s="91"/>
      <c r="C356" s="135"/>
      <c r="D356" s="55"/>
      <c r="E356" s="56"/>
      <c r="F356" s="56"/>
      <c r="G356" s="55"/>
      <c r="H356" s="55"/>
      <c r="I356" s="290"/>
      <c r="J356" s="286"/>
      <c r="K356" s="286"/>
    </row>
    <row r="357" spans="1:11" ht="15">
      <c r="A357" s="261" t="s">
        <v>154</v>
      </c>
      <c r="B357" s="262"/>
      <c r="C357" s="263"/>
      <c r="D357" s="264"/>
      <c r="E357" s="265"/>
      <c r="F357" s="265"/>
      <c r="G357" s="264"/>
      <c r="H357" s="376">
        <f>H353+H344+H334+H322+H311</f>
        <v>0</v>
      </c>
      <c r="I357" s="376"/>
      <c r="J357" s="266"/>
      <c r="K357" s="267"/>
    </row>
    <row r="358" spans="1:11" ht="15.75" thickBot="1">
      <c r="A358" s="268" t="s">
        <v>43</v>
      </c>
      <c r="B358" s="245"/>
      <c r="C358" s="246"/>
      <c r="D358" s="247"/>
      <c r="E358" s="248"/>
      <c r="F358" s="248"/>
      <c r="G358" s="247"/>
      <c r="H358" s="249"/>
      <c r="I358" s="250">
        <f>H357*0.21</f>
        <v>0</v>
      </c>
      <c r="J358" s="251"/>
      <c r="K358" s="269"/>
    </row>
    <row r="359" spans="1:11" ht="15.75" thickBot="1">
      <c r="A359" s="252" t="s">
        <v>155</v>
      </c>
      <c r="B359" s="253"/>
      <c r="C359" s="254"/>
      <c r="D359" s="255"/>
      <c r="E359" s="256"/>
      <c r="F359" s="256"/>
      <c r="G359" s="255"/>
      <c r="H359" s="257"/>
      <c r="I359" s="258">
        <f>H355+H346+H336+H324+H313</f>
        <v>0</v>
      </c>
      <c r="J359" s="259"/>
      <c r="K359" s="260"/>
    </row>
    <row r="360" spans="1:11" ht="15.75" thickBot="1">
      <c r="A360" s="91"/>
      <c r="B360" s="91"/>
      <c r="C360" s="135"/>
      <c r="D360" s="55"/>
      <c r="E360" s="56"/>
      <c r="F360" s="56"/>
      <c r="G360" s="55"/>
      <c r="H360" s="55"/>
      <c r="I360" s="290"/>
      <c r="J360" s="286"/>
      <c r="K360" s="286"/>
    </row>
    <row r="361" spans="1:11" ht="15.75" thickBot="1">
      <c r="A361" s="383" t="s">
        <v>79</v>
      </c>
      <c r="B361" s="384"/>
      <c r="C361" s="384"/>
      <c r="D361" s="384"/>
      <c r="E361" s="384"/>
      <c r="F361" s="384"/>
      <c r="G361" s="384"/>
      <c r="H361" s="384"/>
      <c r="I361" s="384"/>
      <c r="J361" s="384"/>
      <c r="K361" s="385"/>
    </row>
    <row r="362" spans="1:11" ht="15.75" thickBot="1">
      <c r="A362" s="85"/>
      <c r="B362" s="85"/>
      <c r="C362" s="133"/>
      <c r="D362" s="85"/>
      <c r="E362" s="85"/>
      <c r="F362" s="85"/>
      <c r="G362" s="85"/>
      <c r="H362" s="85"/>
      <c r="I362" s="85"/>
      <c r="J362" s="85"/>
      <c r="K362" s="85"/>
    </row>
    <row r="363" spans="1:11" ht="15.75" thickBot="1">
      <c r="A363" s="373" t="s">
        <v>100</v>
      </c>
      <c r="B363" s="374"/>
      <c r="C363" s="374"/>
      <c r="D363" s="374"/>
      <c r="E363" s="374"/>
      <c r="F363" s="374"/>
      <c r="G363" s="374"/>
      <c r="H363" s="374"/>
      <c r="I363" s="374"/>
      <c r="J363" s="374"/>
      <c r="K363" s="375"/>
    </row>
    <row r="364" spans="1:11" ht="15">
      <c r="A364" s="53" t="s">
        <v>58</v>
      </c>
      <c r="B364" s="58"/>
      <c r="C364" s="134"/>
      <c r="D364" s="58"/>
      <c r="E364" s="58"/>
      <c r="F364" s="58"/>
      <c r="G364" s="58"/>
      <c r="H364" s="58"/>
      <c r="I364" s="58"/>
      <c r="J364" s="287"/>
      <c r="K364" s="286"/>
    </row>
    <row r="365" spans="1:11" ht="24">
      <c r="A365" s="138"/>
      <c r="B365" s="139" t="s">
        <v>66</v>
      </c>
      <c r="C365" s="140" t="s">
        <v>85</v>
      </c>
      <c r="D365" s="139" t="s">
        <v>15</v>
      </c>
      <c r="E365" s="139">
        <v>24</v>
      </c>
      <c r="F365" s="139">
        <v>4</v>
      </c>
      <c r="G365" s="479"/>
      <c r="H365" s="479"/>
      <c r="I365" s="480">
        <f aca="true" t="shared" si="16" ref="I365:I370">E365*F365*G365</f>
        <v>0</v>
      </c>
      <c r="J365" s="485"/>
      <c r="K365" s="486"/>
    </row>
    <row r="366" spans="1:11" ht="24">
      <c r="A366" s="138"/>
      <c r="B366" s="139" t="s">
        <v>66</v>
      </c>
      <c r="C366" s="140" t="s">
        <v>86</v>
      </c>
      <c r="D366" s="139" t="s">
        <v>17</v>
      </c>
      <c r="E366" s="139">
        <v>8</v>
      </c>
      <c r="F366" s="139">
        <v>2</v>
      </c>
      <c r="G366" s="479"/>
      <c r="H366" s="479"/>
      <c r="I366" s="480">
        <f t="shared" si="16"/>
        <v>0</v>
      </c>
      <c r="J366" s="487"/>
      <c r="K366" s="488"/>
    </row>
    <row r="367" spans="1:11" ht="24">
      <c r="A367" s="138"/>
      <c r="B367" s="139" t="s">
        <v>66</v>
      </c>
      <c r="C367" s="140" t="s">
        <v>59</v>
      </c>
      <c r="D367" s="139" t="s">
        <v>17</v>
      </c>
      <c r="E367" s="139">
        <v>8</v>
      </c>
      <c r="F367" s="139">
        <v>1</v>
      </c>
      <c r="G367" s="479"/>
      <c r="H367" s="479"/>
      <c r="I367" s="480">
        <f t="shared" si="16"/>
        <v>0</v>
      </c>
      <c r="J367" s="487"/>
      <c r="K367" s="488"/>
    </row>
    <row r="368" spans="1:11" ht="24">
      <c r="A368" s="138"/>
      <c r="B368" s="139" t="s">
        <v>66</v>
      </c>
      <c r="C368" s="140" t="s">
        <v>60</v>
      </c>
      <c r="D368" s="139" t="s">
        <v>17</v>
      </c>
      <c r="E368" s="139">
        <v>8</v>
      </c>
      <c r="F368" s="139">
        <v>2</v>
      </c>
      <c r="G368" s="479"/>
      <c r="H368" s="479"/>
      <c r="I368" s="480">
        <f t="shared" si="16"/>
        <v>0</v>
      </c>
      <c r="J368" s="487"/>
      <c r="K368" s="488"/>
    </row>
    <row r="369" spans="1:11" ht="24">
      <c r="A369" s="138"/>
      <c r="B369" s="139" t="s">
        <v>66</v>
      </c>
      <c r="C369" s="140" t="s">
        <v>61</v>
      </c>
      <c r="D369" s="139" t="s">
        <v>17</v>
      </c>
      <c r="E369" s="139">
        <v>8</v>
      </c>
      <c r="F369" s="139">
        <v>1</v>
      </c>
      <c r="G369" s="479"/>
      <c r="H369" s="479"/>
      <c r="I369" s="480">
        <f t="shared" si="16"/>
        <v>0</v>
      </c>
      <c r="J369" s="487"/>
      <c r="K369" s="487"/>
    </row>
    <row r="370" spans="1:11" ht="12.75" customHeight="1">
      <c r="A370" s="138"/>
      <c r="B370" s="139" t="s">
        <v>66</v>
      </c>
      <c r="C370" s="144" t="s">
        <v>173</v>
      </c>
      <c r="D370" s="145" t="s">
        <v>20</v>
      </c>
      <c r="E370" s="139">
        <v>0.8</v>
      </c>
      <c r="F370" s="139">
        <v>12</v>
      </c>
      <c r="G370" s="479"/>
      <c r="H370" s="479"/>
      <c r="I370" s="480">
        <f t="shared" si="16"/>
        <v>0</v>
      </c>
      <c r="J370" s="485"/>
      <c r="K370" s="486"/>
    </row>
    <row r="371" spans="1:11" ht="15">
      <c r="A371" s="222" t="s">
        <v>12</v>
      </c>
      <c r="B371" s="223"/>
      <c r="C371" s="224"/>
      <c r="D371" s="225"/>
      <c r="E371" s="225"/>
      <c r="F371" s="225"/>
      <c r="G371" s="457"/>
      <c r="H371" s="458">
        <f>SUM(H365:I370)</f>
        <v>0</v>
      </c>
      <c r="I371" s="458"/>
      <c r="J371" s="459"/>
      <c r="K371" s="460"/>
    </row>
    <row r="372" spans="1:11" ht="15.75" thickBot="1">
      <c r="A372" s="226" t="s">
        <v>43</v>
      </c>
      <c r="B372" s="227"/>
      <c r="C372" s="228"/>
      <c r="D372" s="229"/>
      <c r="E372" s="229"/>
      <c r="F372" s="229"/>
      <c r="G372" s="461"/>
      <c r="H372" s="474">
        <f>H371/100*21</f>
        <v>0</v>
      </c>
      <c r="I372" s="474"/>
      <c r="J372" s="463"/>
      <c r="K372" s="464"/>
    </row>
    <row r="373" spans="1:11" ht="15.75" thickBot="1">
      <c r="A373" s="230" t="s">
        <v>44</v>
      </c>
      <c r="B373" s="231"/>
      <c r="C373" s="232"/>
      <c r="D373" s="233"/>
      <c r="E373" s="233"/>
      <c r="F373" s="233"/>
      <c r="G373" s="465"/>
      <c r="H373" s="466">
        <f>SUM(H371:I372)</f>
        <v>0</v>
      </c>
      <c r="I373" s="466"/>
      <c r="J373" s="467"/>
      <c r="K373" s="468"/>
    </row>
    <row r="374" spans="1:11" ht="15">
      <c r="A374" s="55"/>
      <c r="B374" s="55"/>
      <c r="C374" s="135"/>
      <c r="D374" s="55"/>
      <c r="E374" s="55"/>
      <c r="F374" s="55"/>
      <c r="G374" s="475"/>
      <c r="H374" s="475"/>
      <c r="I374" s="476"/>
      <c r="J374" s="477"/>
      <c r="K374" s="477"/>
    </row>
    <row r="375" spans="1:11" ht="15">
      <c r="A375" s="87" t="s">
        <v>233</v>
      </c>
      <c r="B375" s="286"/>
      <c r="C375" s="288"/>
      <c r="D375" s="286"/>
      <c r="E375" s="286"/>
      <c r="F375" s="286"/>
      <c r="G375" s="477"/>
      <c r="H375" s="477"/>
      <c r="I375" s="477"/>
      <c r="J375" s="477"/>
      <c r="K375" s="477"/>
    </row>
    <row r="376" spans="1:11" ht="24">
      <c r="A376" s="138"/>
      <c r="B376" s="139" t="s">
        <v>66</v>
      </c>
      <c r="C376" s="140" t="s">
        <v>85</v>
      </c>
      <c r="D376" s="139" t="s">
        <v>15</v>
      </c>
      <c r="E376" s="139">
        <v>24</v>
      </c>
      <c r="F376" s="139">
        <v>4</v>
      </c>
      <c r="G376" s="479"/>
      <c r="H376" s="479"/>
      <c r="I376" s="480">
        <f aca="true" t="shared" si="17" ref="I376:I382">E376*F376*G376</f>
        <v>0</v>
      </c>
      <c r="J376" s="485"/>
      <c r="K376" s="486"/>
    </row>
    <row r="377" spans="1:11" ht="24">
      <c r="A377" s="138"/>
      <c r="B377" s="139" t="s">
        <v>66</v>
      </c>
      <c r="C377" s="140" t="s">
        <v>86</v>
      </c>
      <c r="D377" s="139" t="s">
        <v>17</v>
      </c>
      <c r="E377" s="139">
        <v>8</v>
      </c>
      <c r="F377" s="139">
        <v>2</v>
      </c>
      <c r="G377" s="479"/>
      <c r="H377" s="479"/>
      <c r="I377" s="480">
        <f t="shared" si="17"/>
        <v>0</v>
      </c>
      <c r="J377" s="487"/>
      <c r="K377" s="488"/>
    </row>
    <row r="378" spans="1:11" ht="24">
      <c r="A378" s="138"/>
      <c r="B378" s="139" t="s">
        <v>66</v>
      </c>
      <c r="C378" s="140" t="s">
        <v>59</v>
      </c>
      <c r="D378" s="139" t="s">
        <v>17</v>
      </c>
      <c r="E378" s="139">
        <v>8</v>
      </c>
      <c r="F378" s="139">
        <v>1</v>
      </c>
      <c r="G378" s="479"/>
      <c r="H378" s="479"/>
      <c r="I378" s="480">
        <f t="shared" si="17"/>
        <v>0</v>
      </c>
      <c r="J378" s="487"/>
      <c r="K378" s="488"/>
    </row>
    <row r="379" spans="1:11" ht="24">
      <c r="A379" s="138"/>
      <c r="B379" s="139" t="s">
        <v>66</v>
      </c>
      <c r="C379" s="140" t="s">
        <v>60</v>
      </c>
      <c r="D379" s="139" t="s">
        <v>17</v>
      </c>
      <c r="E379" s="139">
        <v>8</v>
      </c>
      <c r="F379" s="139">
        <v>2</v>
      </c>
      <c r="G379" s="479"/>
      <c r="H379" s="479"/>
      <c r="I379" s="480">
        <f t="shared" si="17"/>
        <v>0</v>
      </c>
      <c r="J379" s="487"/>
      <c r="K379" s="488"/>
    </row>
    <row r="380" spans="1:11" ht="12.75" customHeight="1">
      <c r="A380" s="138"/>
      <c r="B380" s="139" t="s">
        <v>66</v>
      </c>
      <c r="C380" s="142" t="s">
        <v>174</v>
      </c>
      <c r="D380" s="139" t="s">
        <v>17</v>
      </c>
      <c r="E380" s="139">
        <v>8</v>
      </c>
      <c r="F380" s="139">
        <v>1</v>
      </c>
      <c r="G380" s="479"/>
      <c r="H380" s="479"/>
      <c r="I380" s="480">
        <f t="shared" si="17"/>
        <v>0</v>
      </c>
      <c r="J380" s="487"/>
      <c r="K380" s="488"/>
    </row>
    <row r="381" spans="1:11" ht="24">
      <c r="A381" s="138"/>
      <c r="B381" s="139" t="s">
        <v>66</v>
      </c>
      <c r="C381" s="140" t="s">
        <v>61</v>
      </c>
      <c r="D381" s="139" t="s">
        <v>17</v>
      </c>
      <c r="E381" s="139">
        <v>8</v>
      </c>
      <c r="F381" s="139">
        <v>1</v>
      </c>
      <c r="G381" s="479"/>
      <c r="H381" s="479"/>
      <c r="I381" s="480">
        <f t="shared" si="17"/>
        <v>0</v>
      </c>
      <c r="J381" s="487"/>
      <c r="K381" s="487"/>
    </row>
    <row r="382" spans="1:11" ht="12.75" customHeight="1">
      <c r="A382" s="138"/>
      <c r="B382" s="139" t="s">
        <v>66</v>
      </c>
      <c r="C382" s="144" t="s">
        <v>173</v>
      </c>
      <c r="D382" s="145" t="s">
        <v>20</v>
      </c>
      <c r="E382" s="139">
        <v>0.8</v>
      </c>
      <c r="F382" s="139">
        <v>12</v>
      </c>
      <c r="G382" s="479"/>
      <c r="H382" s="479"/>
      <c r="I382" s="480">
        <f t="shared" si="17"/>
        <v>0</v>
      </c>
      <c r="J382" s="485"/>
      <c r="K382" s="486"/>
    </row>
    <row r="383" spans="1:11" ht="15">
      <c r="A383" s="234" t="s">
        <v>12</v>
      </c>
      <c r="B383" s="235"/>
      <c r="C383" s="224"/>
      <c r="D383" s="225"/>
      <c r="E383" s="236"/>
      <c r="F383" s="236"/>
      <c r="G383" s="457"/>
      <c r="H383" s="458">
        <f>SUM(H376:I382)</f>
        <v>0</v>
      </c>
      <c r="I383" s="458"/>
      <c r="J383" s="459"/>
      <c r="K383" s="460"/>
    </row>
    <row r="384" spans="1:11" ht="15.75" thickBot="1">
      <c r="A384" s="237" t="s">
        <v>43</v>
      </c>
      <c r="B384" s="238"/>
      <c r="C384" s="228"/>
      <c r="D384" s="229"/>
      <c r="E384" s="239"/>
      <c r="F384" s="239"/>
      <c r="G384" s="461"/>
      <c r="H384" s="474">
        <f>H383/100*21</f>
        <v>0</v>
      </c>
      <c r="I384" s="474"/>
      <c r="J384" s="463"/>
      <c r="K384" s="464"/>
    </row>
    <row r="385" spans="1:11" ht="15.75" thickBot="1">
      <c r="A385" s="240" t="s">
        <v>44</v>
      </c>
      <c r="B385" s="241"/>
      <c r="C385" s="232"/>
      <c r="D385" s="233"/>
      <c r="E385" s="242"/>
      <c r="F385" s="242"/>
      <c r="G385" s="465"/>
      <c r="H385" s="466">
        <f>SUM(H383:I384)</f>
        <v>0</v>
      </c>
      <c r="I385" s="466"/>
      <c r="J385" s="467"/>
      <c r="K385" s="468"/>
    </row>
    <row r="386" spans="1:11" ht="15">
      <c r="A386" s="88"/>
      <c r="B386" s="55"/>
      <c r="C386" s="135"/>
      <c r="D386" s="55"/>
      <c r="E386" s="55"/>
      <c r="F386" s="55"/>
      <c r="G386" s="475"/>
      <c r="H386" s="475"/>
      <c r="I386" s="477"/>
      <c r="J386" s="477"/>
      <c r="K386" s="477"/>
    </row>
    <row r="387" spans="1:11" ht="15">
      <c r="A387" s="89" t="s">
        <v>234</v>
      </c>
      <c r="B387" s="55"/>
      <c r="C387" s="135"/>
      <c r="D387" s="55"/>
      <c r="E387" s="55"/>
      <c r="F387" s="55"/>
      <c r="G387" s="475"/>
      <c r="H387" s="475"/>
      <c r="I387" s="477"/>
      <c r="J387" s="477"/>
      <c r="K387" s="477"/>
    </row>
    <row r="388" spans="1:11" ht="24">
      <c r="A388" s="138"/>
      <c r="B388" s="139" t="s">
        <v>66</v>
      </c>
      <c r="C388" s="140" t="s">
        <v>85</v>
      </c>
      <c r="D388" s="139" t="s">
        <v>15</v>
      </c>
      <c r="E388" s="139">
        <v>24</v>
      </c>
      <c r="F388" s="139">
        <v>4</v>
      </c>
      <c r="G388" s="479"/>
      <c r="H388" s="479"/>
      <c r="I388" s="480">
        <f aca="true" t="shared" si="18" ref="I388:I395">E388*F388*G388</f>
        <v>0</v>
      </c>
      <c r="J388" s="485"/>
      <c r="K388" s="486"/>
    </row>
    <row r="389" spans="1:11" ht="24">
      <c r="A389" s="138"/>
      <c r="B389" s="139" t="s">
        <v>66</v>
      </c>
      <c r="C389" s="140" t="s">
        <v>86</v>
      </c>
      <c r="D389" s="139" t="s">
        <v>17</v>
      </c>
      <c r="E389" s="139">
        <v>8</v>
      </c>
      <c r="F389" s="139">
        <v>2</v>
      </c>
      <c r="G389" s="479"/>
      <c r="H389" s="479"/>
      <c r="I389" s="480">
        <f t="shared" si="18"/>
        <v>0</v>
      </c>
      <c r="J389" s="487"/>
      <c r="K389" s="488"/>
    </row>
    <row r="390" spans="1:11" ht="24">
      <c r="A390" s="138"/>
      <c r="B390" s="139" t="s">
        <v>66</v>
      </c>
      <c r="C390" s="140" t="s">
        <v>59</v>
      </c>
      <c r="D390" s="139" t="s">
        <v>17</v>
      </c>
      <c r="E390" s="139">
        <v>8</v>
      </c>
      <c r="F390" s="139">
        <v>1</v>
      </c>
      <c r="G390" s="479"/>
      <c r="H390" s="479"/>
      <c r="I390" s="480">
        <f t="shared" si="18"/>
        <v>0</v>
      </c>
      <c r="J390" s="487"/>
      <c r="K390" s="488"/>
    </row>
    <row r="391" spans="1:11" ht="24">
      <c r="A391" s="138"/>
      <c r="B391" s="139" t="s">
        <v>66</v>
      </c>
      <c r="C391" s="140" t="s">
        <v>60</v>
      </c>
      <c r="D391" s="139" t="s">
        <v>17</v>
      </c>
      <c r="E391" s="139">
        <v>8</v>
      </c>
      <c r="F391" s="139">
        <v>2</v>
      </c>
      <c r="G391" s="479"/>
      <c r="H391" s="479"/>
      <c r="I391" s="480">
        <f t="shared" si="18"/>
        <v>0</v>
      </c>
      <c r="J391" s="487"/>
      <c r="K391" s="488"/>
    </row>
    <row r="392" spans="1:11" ht="12.75" customHeight="1">
      <c r="A392" s="138"/>
      <c r="B392" s="139" t="s">
        <v>66</v>
      </c>
      <c r="C392" s="142" t="s">
        <v>174</v>
      </c>
      <c r="D392" s="139" t="s">
        <v>17</v>
      </c>
      <c r="E392" s="139">
        <v>8</v>
      </c>
      <c r="F392" s="139">
        <v>1</v>
      </c>
      <c r="G392" s="479"/>
      <c r="H392" s="479"/>
      <c r="I392" s="480">
        <f t="shared" si="18"/>
        <v>0</v>
      </c>
      <c r="J392" s="487"/>
      <c r="K392" s="488"/>
    </row>
    <row r="393" spans="1:11" ht="24">
      <c r="A393" s="138"/>
      <c r="B393" s="139" t="s">
        <v>66</v>
      </c>
      <c r="C393" s="140" t="s">
        <v>61</v>
      </c>
      <c r="D393" s="139" t="s">
        <v>17</v>
      </c>
      <c r="E393" s="139">
        <v>8</v>
      </c>
      <c r="F393" s="139">
        <v>1</v>
      </c>
      <c r="G393" s="479"/>
      <c r="H393" s="479"/>
      <c r="I393" s="480">
        <f t="shared" si="18"/>
        <v>0</v>
      </c>
      <c r="J393" s="487"/>
      <c r="K393" s="488"/>
    </row>
    <row r="394" spans="1:11" ht="12.75" customHeight="1">
      <c r="A394" s="138"/>
      <c r="B394" s="139" t="s">
        <v>66</v>
      </c>
      <c r="C394" s="146" t="s">
        <v>147</v>
      </c>
      <c r="D394" s="139" t="s">
        <v>17</v>
      </c>
      <c r="E394" s="139">
        <v>8</v>
      </c>
      <c r="F394" s="139">
        <v>1</v>
      </c>
      <c r="G394" s="479"/>
      <c r="H394" s="479"/>
      <c r="I394" s="480">
        <f t="shared" si="18"/>
        <v>0</v>
      </c>
      <c r="J394" s="485"/>
      <c r="K394" s="486"/>
    </row>
    <row r="395" spans="1:11" ht="12.75" customHeight="1">
      <c r="A395" s="138"/>
      <c r="B395" s="139" t="s">
        <v>66</v>
      </c>
      <c r="C395" s="144" t="s">
        <v>173</v>
      </c>
      <c r="D395" s="145" t="s">
        <v>20</v>
      </c>
      <c r="E395" s="139">
        <v>0.8</v>
      </c>
      <c r="F395" s="139">
        <v>12</v>
      </c>
      <c r="G395" s="479"/>
      <c r="H395" s="479"/>
      <c r="I395" s="480">
        <f t="shared" si="18"/>
        <v>0</v>
      </c>
      <c r="J395" s="485"/>
      <c r="K395" s="486"/>
    </row>
    <row r="396" spans="1:11" ht="15">
      <c r="A396" s="234" t="s">
        <v>12</v>
      </c>
      <c r="B396" s="235"/>
      <c r="C396" s="224"/>
      <c r="D396" s="225"/>
      <c r="E396" s="236"/>
      <c r="F396" s="236"/>
      <c r="G396" s="457"/>
      <c r="H396" s="458">
        <f>SUM(H388:I395)</f>
        <v>0</v>
      </c>
      <c r="I396" s="458"/>
      <c r="J396" s="459"/>
      <c r="K396" s="460"/>
    </row>
    <row r="397" spans="1:11" ht="15.75" thickBot="1">
      <c r="A397" s="237" t="s">
        <v>43</v>
      </c>
      <c r="B397" s="238"/>
      <c r="C397" s="228"/>
      <c r="D397" s="229"/>
      <c r="E397" s="239"/>
      <c r="F397" s="239"/>
      <c r="G397" s="461"/>
      <c r="H397" s="474">
        <f>H396/100*21</f>
        <v>0</v>
      </c>
      <c r="I397" s="474"/>
      <c r="J397" s="463"/>
      <c r="K397" s="464"/>
    </row>
    <row r="398" spans="1:11" ht="15.75" thickBot="1">
      <c r="A398" s="240" t="s">
        <v>44</v>
      </c>
      <c r="B398" s="241"/>
      <c r="C398" s="232"/>
      <c r="D398" s="233"/>
      <c r="E398" s="242"/>
      <c r="F398" s="242"/>
      <c r="G398" s="465"/>
      <c r="H398" s="466">
        <f>SUM(H396:I397)</f>
        <v>0</v>
      </c>
      <c r="I398" s="466"/>
      <c r="J398" s="467"/>
      <c r="K398" s="468"/>
    </row>
    <row r="399" spans="1:11" ht="15">
      <c r="A399" s="289"/>
      <c r="B399" s="55"/>
      <c r="C399" s="135"/>
      <c r="D399" s="55"/>
      <c r="E399" s="55"/>
      <c r="F399" s="55"/>
      <c r="G399" s="475"/>
      <c r="H399" s="475"/>
      <c r="I399" s="478"/>
      <c r="J399" s="478"/>
      <c r="K399" s="478"/>
    </row>
    <row r="400" spans="1:11" ht="15">
      <c r="A400" s="89" t="s">
        <v>235</v>
      </c>
      <c r="B400" s="55"/>
      <c r="C400" s="135"/>
      <c r="D400" s="55"/>
      <c r="E400" s="55"/>
      <c r="F400" s="55"/>
      <c r="G400" s="475"/>
      <c r="H400" s="475"/>
      <c r="I400" s="478"/>
      <c r="J400" s="478"/>
      <c r="K400" s="478"/>
    </row>
    <row r="401" spans="1:11" ht="24">
      <c r="A401" s="138"/>
      <c r="B401" s="139" t="s">
        <v>66</v>
      </c>
      <c r="C401" s="140" t="s">
        <v>85</v>
      </c>
      <c r="D401" s="139" t="s">
        <v>15</v>
      </c>
      <c r="E401" s="139">
        <v>24</v>
      </c>
      <c r="F401" s="139">
        <v>4</v>
      </c>
      <c r="G401" s="479"/>
      <c r="H401" s="479"/>
      <c r="I401" s="480">
        <f aca="true" t="shared" si="19" ref="I401:I406">E401*F401*G401</f>
        <v>0</v>
      </c>
      <c r="J401" s="485"/>
      <c r="K401" s="486"/>
    </row>
    <row r="402" spans="1:11" ht="24">
      <c r="A402" s="138"/>
      <c r="B402" s="139" t="s">
        <v>66</v>
      </c>
      <c r="C402" s="140" t="s">
        <v>86</v>
      </c>
      <c r="D402" s="139" t="s">
        <v>17</v>
      </c>
      <c r="E402" s="139">
        <v>8</v>
      </c>
      <c r="F402" s="139">
        <v>2</v>
      </c>
      <c r="G402" s="479"/>
      <c r="H402" s="479"/>
      <c r="I402" s="480">
        <f t="shared" si="19"/>
        <v>0</v>
      </c>
      <c r="J402" s="487"/>
      <c r="K402" s="488"/>
    </row>
    <row r="403" spans="1:11" ht="36" customHeight="1">
      <c r="A403" s="60"/>
      <c r="B403" s="86" t="s">
        <v>66</v>
      </c>
      <c r="C403" s="61" t="s">
        <v>221</v>
      </c>
      <c r="D403" s="86" t="s">
        <v>17</v>
      </c>
      <c r="E403" s="86">
        <v>8</v>
      </c>
      <c r="F403" s="86">
        <v>1</v>
      </c>
      <c r="G403" s="449"/>
      <c r="H403" s="449"/>
      <c r="I403" s="450">
        <f t="shared" si="19"/>
        <v>0</v>
      </c>
      <c r="J403" s="390"/>
      <c r="K403" s="469"/>
    </row>
    <row r="404" spans="1:11" ht="12.75" customHeight="1">
      <c r="A404" s="141"/>
      <c r="B404" s="139" t="s">
        <v>66</v>
      </c>
      <c r="C404" s="142" t="s">
        <v>174</v>
      </c>
      <c r="D404" s="143" t="s">
        <v>17</v>
      </c>
      <c r="E404" s="143">
        <v>8</v>
      </c>
      <c r="F404" s="143">
        <v>1</v>
      </c>
      <c r="G404" s="479"/>
      <c r="H404" s="482"/>
      <c r="I404" s="483">
        <f t="shared" si="19"/>
        <v>0</v>
      </c>
      <c r="J404" s="484"/>
      <c r="K404" s="489"/>
    </row>
    <row r="405" spans="1:11" ht="24">
      <c r="A405" s="138"/>
      <c r="B405" s="139" t="s">
        <v>66</v>
      </c>
      <c r="C405" s="140" t="s">
        <v>61</v>
      </c>
      <c r="D405" s="139" t="s">
        <v>17</v>
      </c>
      <c r="E405" s="139">
        <v>8</v>
      </c>
      <c r="F405" s="139">
        <v>1</v>
      </c>
      <c r="G405" s="479"/>
      <c r="H405" s="479"/>
      <c r="I405" s="480">
        <f t="shared" si="19"/>
        <v>0</v>
      </c>
      <c r="J405" s="487"/>
      <c r="K405" s="488"/>
    </row>
    <row r="406" spans="1:11" ht="12.75" customHeight="1">
      <c r="A406" s="138"/>
      <c r="B406" s="139" t="s">
        <v>66</v>
      </c>
      <c r="C406" s="144" t="s">
        <v>173</v>
      </c>
      <c r="D406" s="145" t="s">
        <v>20</v>
      </c>
      <c r="E406" s="139">
        <v>0.8</v>
      </c>
      <c r="F406" s="139">
        <v>12</v>
      </c>
      <c r="G406" s="479"/>
      <c r="H406" s="479"/>
      <c r="I406" s="480">
        <f t="shared" si="19"/>
        <v>0</v>
      </c>
      <c r="J406" s="485"/>
      <c r="K406" s="486"/>
    </row>
    <row r="407" spans="1:11" ht="15">
      <c r="A407" s="234" t="s">
        <v>12</v>
      </c>
      <c r="B407" s="235"/>
      <c r="C407" s="224"/>
      <c r="D407" s="225"/>
      <c r="E407" s="236"/>
      <c r="F407" s="236"/>
      <c r="G407" s="457"/>
      <c r="H407" s="458">
        <f>SUM(H401:I406)</f>
        <v>0</v>
      </c>
      <c r="I407" s="458"/>
      <c r="J407" s="459"/>
      <c r="K407" s="460"/>
    </row>
    <row r="408" spans="1:11" ht="15.75" thickBot="1">
      <c r="A408" s="237" t="s">
        <v>43</v>
      </c>
      <c r="B408" s="238"/>
      <c r="C408" s="228"/>
      <c r="D408" s="229"/>
      <c r="E408" s="239"/>
      <c r="F408" s="239"/>
      <c r="G408" s="461"/>
      <c r="H408" s="474">
        <f>H407/100*21</f>
        <v>0</v>
      </c>
      <c r="I408" s="474"/>
      <c r="J408" s="463"/>
      <c r="K408" s="464"/>
    </row>
    <row r="409" spans="1:11" ht="15.75" thickBot="1">
      <c r="A409" s="240" t="s">
        <v>44</v>
      </c>
      <c r="B409" s="241"/>
      <c r="C409" s="232"/>
      <c r="D409" s="233"/>
      <c r="E409" s="242"/>
      <c r="F409" s="242"/>
      <c r="G409" s="465"/>
      <c r="H409" s="466">
        <f>SUM(H407:I408)</f>
        <v>0</v>
      </c>
      <c r="I409" s="466"/>
      <c r="J409" s="467"/>
      <c r="K409" s="468"/>
    </row>
    <row r="410" spans="1:11" ht="15">
      <c r="A410" s="289"/>
      <c r="B410" s="55"/>
      <c r="C410" s="135"/>
      <c r="D410" s="55"/>
      <c r="E410" s="56"/>
      <c r="F410" s="56"/>
      <c r="G410" s="475"/>
      <c r="H410" s="475"/>
      <c r="I410" s="478"/>
      <c r="J410" s="478"/>
      <c r="K410" s="478"/>
    </row>
    <row r="411" spans="1:11" ht="15">
      <c r="A411" s="87" t="s">
        <v>236</v>
      </c>
      <c r="B411" s="55"/>
      <c r="C411" s="135"/>
      <c r="D411" s="55"/>
      <c r="E411" s="56"/>
      <c r="F411" s="56"/>
      <c r="G411" s="475"/>
      <c r="H411" s="475"/>
      <c r="I411" s="477"/>
      <c r="J411" s="477"/>
      <c r="K411" s="477"/>
    </row>
    <row r="412" spans="1:11" ht="24">
      <c r="A412" s="138"/>
      <c r="B412" s="139" t="s">
        <v>66</v>
      </c>
      <c r="C412" s="140" t="s">
        <v>85</v>
      </c>
      <c r="D412" s="139" t="s">
        <v>15</v>
      </c>
      <c r="E412" s="139">
        <v>24</v>
      </c>
      <c r="F412" s="139">
        <v>4</v>
      </c>
      <c r="G412" s="479"/>
      <c r="H412" s="479"/>
      <c r="I412" s="480">
        <f>E412*F412*G412</f>
        <v>0</v>
      </c>
      <c r="J412" s="481"/>
      <c r="K412" s="481"/>
    </row>
    <row r="413" spans="1:11" ht="24">
      <c r="A413" s="138"/>
      <c r="B413" s="139" t="s">
        <v>66</v>
      </c>
      <c r="C413" s="140" t="s">
        <v>86</v>
      </c>
      <c r="D413" s="139" t="s">
        <v>17</v>
      </c>
      <c r="E413" s="139">
        <v>8</v>
      </c>
      <c r="F413" s="139">
        <v>2</v>
      </c>
      <c r="G413" s="479"/>
      <c r="H413" s="479"/>
      <c r="I413" s="480">
        <f>E413*F413*G413</f>
        <v>0</v>
      </c>
      <c r="J413" s="481"/>
      <c r="K413" s="481"/>
    </row>
    <row r="414" spans="1:11" ht="12.75" customHeight="1">
      <c r="A414" s="141"/>
      <c r="B414" s="139" t="s">
        <v>66</v>
      </c>
      <c r="C414" s="142" t="s">
        <v>174</v>
      </c>
      <c r="D414" s="143" t="s">
        <v>17</v>
      </c>
      <c r="E414" s="143">
        <v>8</v>
      </c>
      <c r="F414" s="143">
        <v>1</v>
      </c>
      <c r="G414" s="479"/>
      <c r="H414" s="482"/>
      <c r="I414" s="483">
        <f>E414*F414*G414</f>
        <v>0</v>
      </c>
      <c r="J414" s="484"/>
      <c r="K414" s="484"/>
    </row>
    <row r="415" spans="1:11" ht="12.75" customHeight="1">
      <c r="A415" s="138"/>
      <c r="B415" s="139" t="s">
        <v>66</v>
      </c>
      <c r="C415" s="140" t="s">
        <v>62</v>
      </c>
      <c r="D415" s="139" t="s">
        <v>17</v>
      </c>
      <c r="E415" s="139">
        <v>8</v>
      </c>
      <c r="F415" s="139">
        <v>1</v>
      </c>
      <c r="G415" s="479"/>
      <c r="H415" s="479"/>
      <c r="I415" s="483">
        <f>E415*F415*G415</f>
        <v>0</v>
      </c>
      <c r="J415" s="487"/>
      <c r="K415" s="488"/>
    </row>
    <row r="416" spans="1:11" ht="12.75" customHeight="1">
      <c r="A416" s="138"/>
      <c r="B416" s="139" t="s">
        <v>66</v>
      </c>
      <c r="C416" s="144" t="s">
        <v>173</v>
      </c>
      <c r="D416" s="145" t="s">
        <v>20</v>
      </c>
      <c r="E416" s="139">
        <v>0.8</v>
      </c>
      <c r="F416" s="139">
        <v>12</v>
      </c>
      <c r="G416" s="479"/>
      <c r="H416" s="479"/>
      <c r="I416" s="480">
        <f>E416*F416*G416</f>
        <v>0</v>
      </c>
      <c r="J416" s="485"/>
      <c r="K416" s="486"/>
    </row>
    <row r="417" spans="1:11" ht="15">
      <c r="A417" s="234" t="s">
        <v>12</v>
      </c>
      <c r="B417" s="235"/>
      <c r="C417" s="224"/>
      <c r="D417" s="225"/>
      <c r="E417" s="236"/>
      <c r="F417" s="236"/>
      <c r="G417" s="457"/>
      <c r="H417" s="458">
        <f>SUM(H412:I416)</f>
        <v>0</v>
      </c>
      <c r="I417" s="458"/>
      <c r="J417" s="459"/>
      <c r="K417" s="460"/>
    </row>
    <row r="418" spans="1:11" ht="15.75" thickBot="1">
      <c r="A418" s="237" t="s">
        <v>43</v>
      </c>
      <c r="B418" s="238"/>
      <c r="C418" s="228"/>
      <c r="D418" s="229"/>
      <c r="E418" s="239"/>
      <c r="F418" s="239"/>
      <c r="G418" s="461"/>
      <c r="H418" s="474">
        <f>H417/100*21</f>
        <v>0</v>
      </c>
      <c r="I418" s="474"/>
      <c r="J418" s="463"/>
      <c r="K418" s="464"/>
    </row>
    <row r="419" spans="1:11" ht="15.75" thickBot="1">
      <c r="A419" s="240" t="s">
        <v>44</v>
      </c>
      <c r="B419" s="241"/>
      <c r="C419" s="232"/>
      <c r="D419" s="233"/>
      <c r="E419" s="242"/>
      <c r="F419" s="242"/>
      <c r="G419" s="465"/>
      <c r="H419" s="466">
        <f>SUM(H417:I418)</f>
        <v>0</v>
      </c>
      <c r="I419" s="466"/>
      <c r="J419" s="467"/>
      <c r="K419" s="468"/>
    </row>
    <row r="420" spans="1:11" ht="15.75" thickBot="1">
      <c r="A420" s="91"/>
      <c r="B420" s="91"/>
      <c r="C420" s="135"/>
      <c r="D420" s="55"/>
      <c r="E420" s="56"/>
      <c r="F420" s="56"/>
      <c r="G420" s="55"/>
      <c r="H420" s="55"/>
      <c r="I420" s="290"/>
      <c r="J420" s="286"/>
      <c r="K420" s="286"/>
    </row>
    <row r="421" spans="1:11" ht="15">
      <c r="A421" s="261" t="s">
        <v>156</v>
      </c>
      <c r="B421" s="262"/>
      <c r="C421" s="263"/>
      <c r="D421" s="264"/>
      <c r="E421" s="265"/>
      <c r="F421" s="265"/>
      <c r="G421" s="264"/>
      <c r="H421" s="376">
        <f>H417+H407+H396+H383+H371</f>
        <v>0</v>
      </c>
      <c r="I421" s="376"/>
      <c r="J421" s="266"/>
      <c r="K421" s="267"/>
    </row>
    <row r="422" spans="1:11" ht="15.75" thickBot="1">
      <c r="A422" s="268" t="s">
        <v>43</v>
      </c>
      <c r="B422" s="245"/>
      <c r="C422" s="246"/>
      <c r="D422" s="247"/>
      <c r="E422" s="248"/>
      <c r="F422" s="248"/>
      <c r="G422" s="247"/>
      <c r="H422" s="249"/>
      <c r="I422" s="250">
        <f>H421*0.21</f>
        <v>0</v>
      </c>
      <c r="J422" s="251"/>
      <c r="K422" s="269"/>
    </row>
    <row r="423" spans="1:11" ht="15.75" thickBot="1">
      <c r="A423" s="252" t="s">
        <v>157</v>
      </c>
      <c r="B423" s="253"/>
      <c r="C423" s="254"/>
      <c r="D423" s="255"/>
      <c r="E423" s="256"/>
      <c r="F423" s="256"/>
      <c r="G423" s="255"/>
      <c r="H423" s="257"/>
      <c r="I423" s="258">
        <f>H419+H409+H398+H385+H373</f>
        <v>0</v>
      </c>
      <c r="J423" s="259"/>
      <c r="K423" s="260"/>
    </row>
    <row r="424" spans="1:11" ht="15.75" thickBot="1">
      <c r="A424" s="91"/>
      <c r="B424" s="91"/>
      <c r="C424" s="135"/>
      <c r="D424" s="55"/>
      <c r="E424" s="56"/>
      <c r="F424" s="56"/>
      <c r="G424" s="55"/>
      <c r="H424" s="55"/>
      <c r="I424" s="290"/>
      <c r="J424" s="286"/>
      <c r="K424" s="286"/>
    </row>
    <row r="425" spans="1:11" ht="15.75" thickBot="1">
      <c r="A425" s="373" t="s">
        <v>101</v>
      </c>
      <c r="B425" s="374"/>
      <c r="C425" s="374"/>
      <c r="D425" s="374"/>
      <c r="E425" s="374"/>
      <c r="F425" s="374"/>
      <c r="G425" s="374"/>
      <c r="H425" s="374"/>
      <c r="I425" s="374"/>
      <c r="J425" s="374"/>
      <c r="K425" s="375"/>
    </row>
    <row r="426" spans="1:11" ht="15">
      <c r="A426" s="53" t="s">
        <v>58</v>
      </c>
      <c r="B426" s="58"/>
      <c r="C426" s="134"/>
      <c r="D426" s="58"/>
      <c r="E426" s="58"/>
      <c r="F426" s="58"/>
      <c r="G426" s="58"/>
      <c r="H426" s="58"/>
      <c r="I426" s="58"/>
      <c r="J426" s="287"/>
      <c r="K426" s="286"/>
    </row>
    <row r="427" spans="1:11" ht="24">
      <c r="A427" s="138"/>
      <c r="B427" s="139" t="s">
        <v>66</v>
      </c>
      <c r="C427" s="140" t="s">
        <v>85</v>
      </c>
      <c r="D427" s="139" t="s">
        <v>15</v>
      </c>
      <c r="E427" s="139">
        <v>21</v>
      </c>
      <c r="F427" s="139">
        <v>4</v>
      </c>
      <c r="G427" s="479"/>
      <c r="H427" s="479"/>
      <c r="I427" s="480">
        <f>E427*F427*G427</f>
        <v>0</v>
      </c>
      <c r="J427" s="485"/>
      <c r="K427" s="486"/>
    </row>
    <row r="428" spans="1:11" ht="24">
      <c r="A428" s="138"/>
      <c r="B428" s="139" t="s">
        <v>66</v>
      </c>
      <c r="C428" s="140" t="s">
        <v>86</v>
      </c>
      <c r="D428" s="139" t="s">
        <v>17</v>
      </c>
      <c r="E428" s="139">
        <v>7</v>
      </c>
      <c r="F428" s="139">
        <v>2</v>
      </c>
      <c r="G428" s="479"/>
      <c r="H428" s="479"/>
      <c r="I428" s="480">
        <f>E428*F428*G428</f>
        <v>0</v>
      </c>
      <c r="J428" s="487"/>
      <c r="K428" s="488"/>
    </row>
    <row r="429" spans="1:11" ht="24">
      <c r="A429" s="138"/>
      <c r="B429" s="139" t="s">
        <v>66</v>
      </c>
      <c r="C429" s="140" t="s">
        <v>59</v>
      </c>
      <c r="D429" s="139" t="s">
        <v>17</v>
      </c>
      <c r="E429" s="139">
        <v>7</v>
      </c>
      <c r="F429" s="139">
        <v>1</v>
      </c>
      <c r="G429" s="479"/>
      <c r="H429" s="479"/>
      <c r="I429" s="480">
        <f>E429*F429*G429</f>
        <v>0</v>
      </c>
      <c r="J429" s="487"/>
      <c r="K429" s="488"/>
    </row>
    <row r="430" spans="1:11" ht="24">
      <c r="A430" s="138"/>
      <c r="B430" s="139" t="s">
        <v>66</v>
      </c>
      <c r="C430" s="140" t="s">
        <v>60</v>
      </c>
      <c r="D430" s="139" t="s">
        <v>17</v>
      </c>
      <c r="E430" s="139">
        <v>7</v>
      </c>
      <c r="F430" s="139">
        <v>2</v>
      </c>
      <c r="G430" s="479"/>
      <c r="H430" s="479"/>
      <c r="I430" s="480">
        <f>E430*F430*G430</f>
        <v>0</v>
      </c>
      <c r="J430" s="487"/>
      <c r="K430" s="488"/>
    </row>
    <row r="431" spans="1:11" ht="12.75" customHeight="1">
      <c r="A431" s="138"/>
      <c r="B431" s="139" t="s">
        <v>66</v>
      </c>
      <c r="C431" s="144" t="s">
        <v>173</v>
      </c>
      <c r="D431" s="145" t="s">
        <v>20</v>
      </c>
      <c r="E431" s="139">
        <v>0.7</v>
      </c>
      <c r="F431" s="139">
        <v>12</v>
      </c>
      <c r="G431" s="479"/>
      <c r="H431" s="479"/>
      <c r="I431" s="480">
        <f>E431*F431*G431</f>
        <v>0</v>
      </c>
      <c r="J431" s="485"/>
      <c r="K431" s="486"/>
    </row>
    <row r="432" spans="1:11" ht="15">
      <c r="A432" s="222" t="s">
        <v>12</v>
      </c>
      <c r="B432" s="223"/>
      <c r="C432" s="224"/>
      <c r="D432" s="225"/>
      <c r="E432" s="225"/>
      <c r="F432" s="225"/>
      <c r="G432" s="457"/>
      <c r="H432" s="458">
        <f>SUM(H427:I431)</f>
        <v>0</v>
      </c>
      <c r="I432" s="458"/>
      <c r="J432" s="459"/>
      <c r="K432" s="460"/>
    </row>
    <row r="433" spans="1:11" ht="15.75" thickBot="1">
      <c r="A433" s="226" t="s">
        <v>43</v>
      </c>
      <c r="B433" s="227"/>
      <c r="C433" s="228"/>
      <c r="D433" s="229"/>
      <c r="E433" s="229"/>
      <c r="F433" s="229"/>
      <c r="G433" s="461"/>
      <c r="H433" s="474">
        <f>H432/100*21</f>
        <v>0</v>
      </c>
      <c r="I433" s="474"/>
      <c r="J433" s="463"/>
      <c r="K433" s="464"/>
    </row>
    <row r="434" spans="1:11" ht="15.75" thickBot="1">
      <c r="A434" s="230" t="s">
        <v>44</v>
      </c>
      <c r="B434" s="231"/>
      <c r="C434" s="232"/>
      <c r="D434" s="233"/>
      <c r="E434" s="233"/>
      <c r="F434" s="233"/>
      <c r="G434" s="465"/>
      <c r="H434" s="466">
        <f>SUM(H432:I433)</f>
        <v>0</v>
      </c>
      <c r="I434" s="466"/>
      <c r="J434" s="467"/>
      <c r="K434" s="468"/>
    </row>
    <row r="435" spans="1:11" ht="15">
      <c r="A435" s="55"/>
      <c r="B435" s="55"/>
      <c r="C435" s="135"/>
      <c r="D435" s="55"/>
      <c r="E435" s="55"/>
      <c r="F435" s="55"/>
      <c r="G435" s="475"/>
      <c r="H435" s="475"/>
      <c r="I435" s="476"/>
      <c r="J435" s="477"/>
      <c r="K435" s="477"/>
    </row>
    <row r="436" spans="1:11" ht="15">
      <c r="A436" s="87" t="s">
        <v>233</v>
      </c>
      <c r="B436" s="286"/>
      <c r="C436" s="288"/>
      <c r="D436" s="286"/>
      <c r="E436" s="286"/>
      <c r="F436" s="286"/>
      <c r="G436" s="477"/>
      <c r="H436" s="477"/>
      <c r="I436" s="477"/>
      <c r="J436" s="477"/>
      <c r="K436" s="477"/>
    </row>
    <row r="437" spans="1:11" ht="24">
      <c r="A437" s="138"/>
      <c r="B437" s="139" t="s">
        <v>66</v>
      </c>
      <c r="C437" s="140" t="s">
        <v>85</v>
      </c>
      <c r="D437" s="139" t="s">
        <v>15</v>
      </c>
      <c r="E437" s="139">
        <v>21</v>
      </c>
      <c r="F437" s="139">
        <v>4</v>
      </c>
      <c r="G437" s="479"/>
      <c r="H437" s="479"/>
      <c r="I437" s="480">
        <f aca="true" t="shared" si="20" ref="I437:I442">E437*F437*G437</f>
        <v>0</v>
      </c>
      <c r="J437" s="485"/>
      <c r="K437" s="486"/>
    </row>
    <row r="438" spans="1:11" ht="24">
      <c r="A438" s="138"/>
      <c r="B438" s="139" t="s">
        <v>66</v>
      </c>
      <c r="C438" s="140" t="s">
        <v>86</v>
      </c>
      <c r="D438" s="139" t="s">
        <v>17</v>
      </c>
      <c r="E438" s="139">
        <v>7</v>
      </c>
      <c r="F438" s="139">
        <v>2</v>
      </c>
      <c r="G438" s="479"/>
      <c r="H438" s="479"/>
      <c r="I438" s="480">
        <f t="shared" si="20"/>
        <v>0</v>
      </c>
      <c r="J438" s="487"/>
      <c r="K438" s="488"/>
    </row>
    <row r="439" spans="1:11" ht="24">
      <c r="A439" s="138"/>
      <c r="B439" s="139" t="s">
        <v>66</v>
      </c>
      <c r="C439" s="140" t="s">
        <v>59</v>
      </c>
      <c r="D439" s="139" t="s">
        <v>17</v>
      </c>
      <c r="E439" s="139">
        <v>7</v>
      </c>
      <c r="F439" s="139">
        <v>1</v>
      </c>
      <c r="G439" s="479"/>
      <c r="H439" s="479"/>
      <c r="I439" s="480">
        <f t="shared" si="20"/>
        <v>0</v>
      </c>
      <c r="J439" s="487"/>
      <c r="K439" s="488"/>
    </row>
    <row r="440" spans="1:11" ht="24">
      <c r="A440" s="138"/>
      <c r="B440" s="139" t="s">
        <v>66</v>
      </c>
      <c r="C440" s="140" t="s">
        <v>60</v>
      </c>
      <c r="D440" s="139" t="s">
        <v>17</v>
      </c>
      <c r="E440" s="139">
        <v>7</v>
      </c>
      <c r="F440" s="139">
        <v>2</v>
      </c>
      <c r="G440" s="479"/>
      <c r="H440" s="479"/>
      <c r="I440" s="480">
        <f t="shared" si="20"/>
        <v>0</v>
      </c>
      <c r="J440" s="487"/>
      <c r="K440" s="488"/>
    </row>
    <row r="441" spans="1:11" ht="12.75" customHeight="1">
      <c r="A441" s="138"/>
      <c r="B441" s="139" t="s">
        <v>66</v>
      </c>
      <c r="C441" s="142" t="s">
        <v>174</v>
      </c>
      <c r="D441" s="139" t="s">
        <v>17</v>
      </c>
      <c r="E441" s="139">
        <v>7</v>
      </c>
      <c r="F441" s="139">
        <v>1</v>
      </c>
      <c r="G441" s="479"/>
      <c r="H441" s="479"/>
      <c r="I441" s="480">
        <f t="shared" si="20"/>
        <v>0</v>
      </c>
      <c r="J441" s="487"/>
      <c r="K441" s="488"/>
    </row>
    <row r="442" spans="1:11" ht="12.75" customHeight="1">
      <c r="A442" s="138"/>
      <c r="B442" s="139" t="s">
        <v>66</v>
      </c>
      <c r="C442" s="144" t="s">
        <v>173</v>
      </c>
      <c r="D442" s="145" t="s">
        <v>20</v>
      </c>
      <c r="E442" s="139">
        <v>0.7</v>
      </c>
      <c r="F442" s="139">
        <v>12</v>
      </c>
      <c r="G442" s="479"/>
      <c r="H442" s="479"/>
      <c r="I442" s="480">
        <f t="shared" si="20"/>
        <v>0</v>
      </c>
      <c r="J442" s="485"/>
      <c r="K442" s="486"/>
    </row>
    <row r="443" spans="1:11" ht="15">
      <c r="A443" s="234" t="s">
        <v>12</v>
      </c>
      <c r="B443" s="235"/>
      <c r="C443" s="224"/>
      <c r="D443" s="225"/>
      <c r="E443" s="236"/>
      <c r="F443" s="236"/>
      <c r="G443" s="457"/>
      <c r="H443" s="458">
        <f>SUM(H437:I442)</f>
        <v>0</v>
      </c>
      <c r="I443" s="458"/>
      <c r="J443" s="459"/>
      <c r="K443" s="460"/>
    </row>
    <row r="444" spans="1:11" ht="15.75" thickBot="1">
      <c r="A444" s="237" t="s">
        <v>43</v>
      </c>
      <c r="B444" s="238"/>
      <c r="C444" s="228"/>
      <c r="D444" s="229"/>
      <c r="E444" s="239"/>
      <c r="F444" s="239"/>
      <c r="G444" s="461"/>
      <c r="H444" s="474">
        <f>H443/100*21</f>
        <v>0</v>
      </c>
      <c r="I444" s="474"/>
      <c r="J444" s="463"/>
      <c r="K444" s="464"/>
    </row>
    <row r="445" spans="1:11" ht="15.75" thickBot="1">
      <c r="A445" s="240" t="s">
        <v>44</v>
      </c>
      <c r="B445" s="241"/>
      <c r="C445" s="232"/>
      <c r="D445" s="233"/>
      <c r="E445" s="242"/>
      <c r="F445" s="242"/>
      <c r="G445" s="465"/>
      <c r="H445" s="466">
        <f>SUM(H443:I444)</f>
        <v>0</v>
      </c>
      <c r="I445" s="466"/>
      <c r="J445" s="467"/>
      <c r="K445" s="468"/>
    </row>
    <row r="446" spans="1:11" ht="15">
      <c r="A446" s="88"/>
      <c r="B446" s="55"/>
      <c r="C446" s="135"/>
      <c r="D446" s="55"/>
      <c r="E446" s="55"/>
      <c r="F446" s="55"/>
      <c r="G446" s="475"/>
      <c r="H446" s="475"/>
      <c r="I446" s="477"/>
      <c r="J446" s="477"/>
      <c r="K446" s="477"/>
    </row>
    <row r="447" spans="1:11" ht="15">
      <c r="A447" s="89" t="s">
        <v>234</v>
      </c>
      <c r="B447" s="55"/>
      <c r="C447" s="135"/>
      <c r="D447" s="55"/>
      <c r="E447" s="55"/>
      <c r="F447" s="55"/>
      <c r="G447" s="475"/>
      <c r="H447" s="475"/>
      <c r="I447" s="477"/>
      <c r="J447" s="477"/>
      <c r="K447" s="477"/>
    </row>
    <row r="448" spans="1:11" ht="24">
      <c r="A448" s="138"/>
      <c r="B448" s="139" t="s">
        <v>66</v>
      </c>
      <c r="C448" s="140" t="s">
        <v>85</v>
      </c>
      <c r="D448" s="139" t="s">
        <v>15</v>
      </c>
      <c r="E448" s="139">
        <v>21</v>
      </c>
      <c r="F448" s="139">
        <v>4</v>
      </c>
      <c r="G448" s="479"/>
      <c r="H448" s="479"/>
      <c r="I448" s="480">
        <f aca="true" t="shared" si="21" ref="I448:I454">E448*F448*G448</f>
        <v>0</v>
      </c>
      <c r="J448" s="485"/>
      <c r="K448" s="486"/>
    </row>
    <row r="449" spans="1:11" ht="24">
      <c r="A449" s="138"/>
      <c r="B449" s="139" t="s">
        <v>66</v>
      </c>
      <c r="C449" s="140" t="s">
        <v>86</v>
      </c>
      <c r="D449" s="139" t="s">
        <v>17</v>
      </c>
      <c r="E449" s="139">
        <v>7</v>
      </c>
      <c r="F449" s="139">
        <v>2</v>
      </c>
      <c r="G449" s="479"/>
      <c r="H449" s="479"/>
      <c r="I449" s="480">
        <f t="shared" si="21"/>
        <v>0</v>
      </c>
      <c r="J449" s="487"/>
      <c r="K449" s="488"/>
    </row>
    <row r="450" spans="1:11" ht="24">
      <c r="A450" s="138"/>
      <c r="B450" s="139" t="s">
        <v>66</v>
      </c>
      <c r="C450" s="140" t="s">
        <v>59</v>
      </c>
      <c r="D450" s="139" t="s">
        <v>17</v>
      </c>
      <c r="E450" s="139">
        <v>7</v>
      </c>
      <c r="F450" s="139">
        <v>1</v>
      </c>
      <c r="G450" s="479"/>
      <c r="H450" s="479"/>
      <c r="I450" s="480">
        <f t="shared" si="21"/>
        <v>0</v>
      </c>
      <c r="J450" s="487"/>
      <c r="K450" s="488"/>
    </row>
    <row r="451" spans="1:11" ht="24">
      <c r="A451" s="138"/>
      <c r="B451" s="139" t="s">
        <v>66</v>
      </c>
      <c r="C451" s="140" t="s">
        <v>60</v>
      </c>
      <c r="D451" s="139" t="s">
        <v>17</v>
      </c>
      <c r="E451" s="139">
        <v>7</v>
      </c>
      <c r="F451" s="139">
        <v>2</v>
      </c>
      <c r="G451" s="479"/>
      <c r="H451" s="479"/>
      <c r="I451" s="480">
        <f t="shared" si="21"/>
        <v>0</v>
      </c>
      <c r="J451" s="487"/>
      <c r="K451" s="488"/>
    </row>
    <row r="452" spans="1:11" ht="12.75" customHeight="1">
      <c r="A452" s="138"/>
      <c r="B452" s="139" t="s">
        <v>66</v>
      </c>
      <c r="C452" s="142" t="s">
        <v>174</v>
      </c>
      <c r="D452" s="139" t="s">
        <v>17</v>
      </c>
      <c r="E452" s="139">
        <v>7</v>
      </c>
      <c r="F452" s="139">
        <v>1</v>
      </c>
      <c r="G452" s="479"/>
      <c r="H452" s="479"/>
      <c r="I452" s="480">
        <f t="shared" si="21"/>
        <v>0</v>
      </c>
      <c r="J452" s="487"/>
      <c r="K452" s="488"/>
    </row>
    <row r="453" spans="1:11" ht="12.75" customHeight="1">
      <c r="A453" s="138"/>
      <c r="B453" s="139" t="s">
        <v>66</v>
      </c>
      <c r="C453" s="146" t="s">
        <v>147</v>
      </c>
      <c r="D453" s="139" t="s">
        <v>17</v>
      </c>
      <c r="E453" s="139">
        <v>7</v>
      </c>
      <c r="F453" s="139">
        <v>1</v>
      </c>
      <c r="G453" s="479"/>
      <c r="H453" s="479"/>
      <c r="I453" s="480">
        <f t="shared" si="21"/>
        <v>0</v>
      </c>
      <c r="J453" s="485"/>
      <c r="K453" s="486"/>
    </row>
    <row r="454" spans="1:11" ht="12.75" customHeight="1">
      <c r="A454" s="138"/>
      <c r="B454" s="139" t="s">
        <v>66</v>
      </c>
      <c r="C454" s="144" t="s">
        <v>173</v>
      </c>
      <c r="D454" s="145" t="s">
        <v>20</v>
      </c>
      <c r="E454" s="139">
        <v>0.7</v>
      </c>
      <c r="F454" s="139">
        <v>12</v>
      </c>
      <c r="G454" s="479"/>
      <c r="H454" s="479"/>
      <c r="I454" s="480">
        <f t="shared" si="21"/>
        <v>0</v>
      </c>
      <c r="J454" s="485"/>
      <c r="K454" s="486"/>
    </row>
    <row r="455" spans="1:11" ht="15">
      <c r="A455" s="234" t="s">
        <v>12</v>
      </c>
      <c r="B455" s="235"/>
      <c r="C455" s="224"/>
      <c r="D455" s="225"/>
      <c r="E455" s="236"/>
      <c r="F455" s="236"/>
      <c r="G455" s="457"/>
      <c r="H455" s="458">
        <f>SUM(H448:I454)</f>
        <v>0</v>
      </c>
      <c r="I455" s="458"/>
      <c r="J455" s="459"/>
      <c r="K455" s="460"/>
    </row>
    <row r="456" spans="1:11" ht="15.75" thickBot="1">
      <c r="A456" s="237" t="s">
        <v>43</v>
      </c>
      <c r="B456" s="238"/>
      <c r="C456" s="228"/>
      <c r="D456" s="229"/>
      <c r="E456" s="239"/>
      <c r="F456" s="239"/>
      <c r="G456" s="461"/>
      <c r="H456" s="474">
        <f>H455/100*21</f>
        <v>0</v>
      </c>
      <c r="I456" s="474"/>
      <c r="J456" s="463"/>
      <c r="K456" s="464"/>
    </row>
    <row r="457" spans="1:11" ht="15.75" thickBot="1">
      <c r="A457" s="240" t="s">
        <v>44</v>
      </c>
      <c r="B457" s="241"/>
      <c r="C457" s="232"/>
      <c r="D457" s="233"/>
      <c r="E457" s="242"/>
      <c r="F457" s="242"/>
      <c r="G457" s="465"/>
      <c r="H457" s="466">
        <f>SUM(H455:I456)</f>
        <v>0</v>
      </c>
      <c r="I457" s="466"/>
      <c r="J457" s="467"/>
      <c r="K457" s="468"/>
    </row>
    <row r="458" spans="1:11" ht="15">
      <c r="A458" s="289"/>
      <c r="B458" s="55"/>
      <c r="C458" s="135"/>
      <c r="D458" s="55"/>
      <c r="E458" s="55"/>
      <c r="F458" s="55"/>
      <c r="G458" s="475"/>
      <c r="H458" s="475"/>
      <c r="I458" s="478"/>
      <c r="J458" s="478"/>
      <c r="K458" s="478"/>
    </row>
    <row r="459" spans="1:11" ht="15">
      <c r="A459" s="89" t="s">
        <v>235</v>
      </c>
      <c r="B459" s="55"/>
      <c r="C459" s="135"/>
      <c r="D459" s="55"/>
      <c r="E459" s="55"/>
      <c r="F459" s="55"/>
      <c r="G459" s="475"/>
      <c r="H459" s="475"/>
      <c r="I459" s="478"/>
      <c r="J459" s="478"/>
      <c r="K459" s="478"/>
    </row>
    <row r="460" spans="1:11" ht="24">
      <c r="A460" s="138"/>
      <c r="B460" s="139" t="s">
        <v>66</v>
      </c>
      <c r="C460" s="140" t="s">
        <v>85</v>
      </c>
      <c r="D460" s="139" t="s">
        <v>15</v>
      </c>
      <c r="E460" s="139">
        <v>21</v>
      </c>
      <c r="F460" s="139">
        <v>4</v>
      </c>
      <c r="G460" s="479"/>
      <c r="H460" s="479"/>
      <c r="I460" s="480">
        <f>E460*F460*G460</f>
        <v>0</v>
      </c>
      <c r="J460" s="485"/>
      <c r="K460" s="486"/>
    </row>
    <row r="461" spans="1:11" ht="24">
      <c r="A461" s="138"/>
      <c r="B461" s="139" t="s">
        <v>66</v>
      </c>
      <c r="C461" s="140" t="s">
        <v>86</v>
      </c>
      <c r="D461" s="139" t="s">
        <v>17</v>
      </c>
      <c r="E461" s="139">
        <v>7</v>
      </c>
      <c r="F461" s="139">
        <v>2</v>
      </c>
      <c r="G461" s="479"/>
      <c r="H461" s="479"/>
      <c r="I461" s="480">
        <f>E461*F461*G461</f>
        <v>0</v>
      </c>
      <c r="J461" s="487"/>
      <c r="K461" s="488"/>
    </row>
    <row r="462" spans="1:11" ht="36" customHeight="1">
      <c r="A462" s="60"/>
      <c r="B462" s="86" t="s">
        <v>66</v>
      </c>
      <c r="C462" s="61" t="s">
        <v>221</v>
      </c>
      <c r="D462" s="86" t="s">
        <v>17</v>
      </c>
      <c r="E462" s="86">
        <v>7</v>
      </c>
      <c r="F462" s="86">
        <v>1</v>
      </c>
      <c r="G462" s="449"/>
      <c r="H462" s="449"/>
      <c r="I462" s="450">
        <f>E462*F462*G462</f>
        <v>0</v>
      </c>
      <c r="J462" s="390"/>
      <c r="K462" s="469"/>
    </row>
    <row r="463" spans="1:11" ht="12.75" customHeight="1">
      <c r="A463" s="141"/>
      <c r="B463" s="139" t="s">
        <v>66</v>
      </c>
      <c r="C463" s="142" t="s">
        <v>174</v>
      </c>
      <c r="D463" s="143" t="s">
        <v>17</v>
      </c>
      <c r="E463" s="143">
        <v>7</v>
      </c>
      <c r="F463" s="143">
        <v>1</v>
      </c>
      <c r="G463" s="479"/>
      <c r="H463" s="482"/>
      <c r="I463" s="483">
        <f>E463*F463*G463</f>
        <v>0</v>
      </c>
      <c r="J463" s="484"/>
      <c r="K463" s="489"/>
    </row>
    <row r="464" spans="1:11" ht="12.75" customHeight="1">
      <c r="A464" s="138"/>
      <c r="B464" s="139" t="s">
        <v>66</v>
      </c>
      <c r="C464" s="144" t="s">
        <v>173</v>
      </c>
      <c r="D464" s="145" t="s">
        <v>20</v>
      </c>
      <c r="E464" s="139">
        <v>0.7</v>
      </c>
      <c r="F464" s="139">
        <v>12</v>
      </c>
      <c r="G464" s="479"/>
      <c r="H464" s="479"/>
      <c r="I464" s="480">
        <f>E464*F464*G464</f>
        <v>0</v>
      </c>
      <c r="J464" s="485"/>
      <c r="K464" s="486"/>
    </row>
    <row r="465" spans="1:11" ht="15">
      <c r="A465" s="234" t="s">
        <v>12</v>
      </c>
      <c r="B465" s="235"/>
      <c r="C465" s="224"/>
      <c r="D465" s="225"/>
      <c r="E465" s="236"/>
      <c r="F465" s="236"/>
      <c r="G465" s="457"/>
      <c r="H465" s="458">
        <f>SUM(H460:I464)</f>
        <v>0</v>
      </c>
      <c r="I465" s="458"/>
      <c r="J465" s="459"/>
      <c r="K465" s="460"/>
    </row>
    <row r="466" spans="1:11" ht="15.75" thickBot="1">
      <c r="A466" s="237" t="s">
        <v>43</v>
      </c>
      <c r="B466" s="238"/>
      <c r="C466" s="228"/>
      <c r="D466" s="229"/>
      <c r="E466" s="239"/>
      <c r="F466" s="239"/>
      <c r="G466" s="461"/>
      <c r="H466" s="474">
        <f>H465/100*21</f>
        <v>0</v>
      </c>
      <c r="I466" s="474"/>
      <c r="J466" s="463"/>
      <c r="K466" s="464"/>
    </row>
    <row r="467" spans="1:11" ht="15.75" thickBot="1">
      <c r="A467" s="240" t="s">
        <v>44</v>
      </c>
      <c r="B467" s="241"/>
      <c r="C467" s="232"/>
      <c r="D467" s="233"/>
      <c r="E467" s="242"/>
      <c r="F467" s="242"/>
      <c r="G467" s="465"/>
      <c r="H467" s="466">
        <f>SUM(H465:I466)</f>
        <v>0</v>
      </c>
      <c r="I467" s="466"/>
      <c r="J467" s="467"/>
      <c r="K467" s="468"/>
    </row>
    <row r="468" spans="1:11" ht="15">
      <c r="A468" s="289"/>
      <c r="B468" s="55"/>
      <c r="C468" s="135"/>
      <c r="D468" s="55"/>
      <c r="E468" s="56"/>
      <c r="F468" s="56"/>
      <c r="G468" s="475"/>
      <c r="H468" s="475"/>
      <c r="I468" s="478"/>
      <c r="J468" s="478"/>
      <c r="K468" s="478"/>
    </row>
    <row r="469" spans="1:11" ht="15">
      <c r="A469" s="87" t="s">
        <v>236</v>
      </c>
      <c r="B469" s="55"/>
      <c r="C469" s="135"/>
      <c r="D469" s="55"/>
      <c r="E469" s="56"/>
      <c r="F469" s="56"/>
      <c r="G469" s="475"/>
      <c r="H469" s="475"/>
      <c r="I469" s="477"/>
      <c r="J469" s="477"/>
      <c r="K469" s="477"/>
    </row>
    <row r="470" spans="1:11" ht="24">
      <c r="A470" s="138"/>
      <c r="B470" s="139" t="s">
        <v>66</v>
      </c>
      <c r="C470" s="140" t="s">
        <v>85</v>
      </c>
      <c r="D470" s="139" t="s">
        <v>15</v>
      </c>
      <c r="E470" s="139">
        <v>21</v>
      </c>
      <c r="F470" s="139">
        <v>4</v>
      </c>
      <c r="G470" s="479"/>
      <c r="H470" s="479"/>
      <c r="I470" s="480">
        <f>E470*F470*G470</f>
        <v>0</v>
      </c>
      <c r="J470" s="481"/>
      <c r="K470" s="481"/>
    </row>
    <row r="471" spans="1:11" ht="24">
      <c r="A471" s="138"/>
      <c r="B471" s="139" t="s">
        <v>66</v>
      </c>
      <c r="C471" s="140" t="s">
        <v>86</v>
      </c>
      <c r="D471" s="139" t="s">
        <v>17</v>
      </c>
      <c r="E471" s="139">
        <v>7</v>
      </c>
      <c r="F471" s="139">
        <v>2</v>
      </c>
      <c r="G471" s="479"/>
      <c r="H471" s="479"/>
      <c r="I471" s="480">
        <f>E471*F471*G471</f>
        <v>0</v>
      </c>
      <c r="J471" s="481"/>
      <c r="K471" s="481"/>
    </row>
    <row r="472" spans="1:11" ht="12.75" customHeight="1">
      <c r="A472" s="141"/>
      <c r="B472" s="139" t="s">
        <v>66</v>
      </c>
      <c r="C472" s="142" t="s">
        <v>174</v>
      </c>
      <c r="D472" s="143" t="s">
        <v>17</v>
      </c>
      <c r="E472" s="143">
        <v>7</v>
      </c>
      <c r="F472" s="143">
        <v>1</v>
      </c>
      <c r="G472" s="479"/>
      <c r="H472" s="482"/>
      <c r="I472" s="483">
        <f>E472*F472*G472</f>
        <v>0</v>
      </c>
      <c r="J472" s="484"/>
      <c r="K472" s="484"/>
    </row>
    <row r="473" spans="1:11" ht="12.75" customHeight="1">
      <c r="A473" s="138"/>
      <c r="B473" s="139" t="s">
        <v>66</v>
      </c>
      <c r="C473" s="144" t="s">
        <v>173</v>
      </c>
      <c r="D473" s="145" t="s">
        <v>20</v>
      </c>
      <c r="E473" s="139">
        <v>0.7</v>
      </c>
      <c r="F473" s="139">
        <v>12</v>
      </c>
      <c r="G473" s="479"/>
      <c r="H473" s="479"/>
      <c r="I473" s="480">
        <f>E473*F473*G473</f>
        <v>0</v>
      </c>
      <c r="J473" s="485"/>
      <c r="K473" s="486"/>
    </row>
    <row r="474" spans="1:11" ht="15">
      <c r="A474" s="234" t="s">
        <v>12</v>
      </c>
      <c r="B474" s="235"/>
      <c r="C474" s="224"/>
      <c r="D474" s="225"/>
      <c r="E474" s="236"/>
      <c r="F474" s="236"/>
      <c r="G474" s="457"/>
      <c r="H474" s="458">
        <f>SUM(H470:I473)</f>
        <v>0</v>
      </c>
      <c r="I474" s="458"/>
      <c r="J474" s="459"/>
      <c r="K474" s="460"/>
    </row>
    <row r="475" spans="1:11" ht="15.75" thickBot="1">
      <c r="A475" s="237" t="s">
        <v>43</v>
      </c>
      <c r="B475" s="238"/>
      <c r="C475" s="228"/>
      <c r="D475" s="229"/>
      <c r="E475" s="239"/>
      <c r="F475" s="239"/>
      <c r="G475" s="461"/>
      <c r="H475" s="474">
        <f>H474/100*21</f>
        <v>0</v>
      </c>
      <c r="I475" s="474"/>
      <c r="J475" s="463"/>
      <c r="K475" s="464"/>
    </row>
    <row r="476" spans="1:11" ht="15.75" thickBot="1">
      <c r="A476" s="240" t="s">
        <v>44</v>
      </c>
      <c r="B476" s="241"/>
      <c r="C476" s="232"/>
      <c r="D476" s="233"/>
      <c r="E476" s="242"/>
      <c r="F476" s="242"/>
      <c r="G476" s="465"/>
      <c r="H476" s="466">
        <f>SUM(H474:I475)</f>
        <v>0</v>
      </c>
      <c r="I476" s="466"/>
      <c r="J476" s="467"/>
      <c r="K476" s="468"/>
    </row>
    <row r="477" spans="1:11" ht="15.75" thickBot="1">
      <c r="A477" s="91"/>
      <c r="B477" s="91"/>
      <c r="C477" s="135"/>
      <c r="D477" s="55"/>
      <c r="E477" s="56"/>
      <c r="F477" s="56"/>
      <c r="G477" s="55"/>
      <c r="H477" s="55"/>
      <c r="I477" s="290"/>
      <c r="J477" s="286"/>
      <c r="K477" s="286"/>
    </row>
    <row r="478" spans="1:11" ht="15">
      <c r="A478" s="261" t="s">
        <v>158</v>
      </c>
      <c r="B478" s="262"/>
      <c r="C478" s="263"/>
      <c r="D478" s="264"/>
      <c r="E478" s="265"/>
      <c r="F478" s="265"/>
      <c r="G478" s="264"/>
      <c r="H478" s="376">
        <f>H474+H465+H455+H443+H432</f>
        <v>0</v>
      </c>
      <c r="I478" s="376"/>
      <c r="J478" s="266"/>
      <c r="K478" s="267"/>
    </row>
    <row r="479" spans="1:11" ht="15.75" thickBot="1">
      <c r="A479" s="268" t="s">
        <v>43</v>
      </c>
      <c r="B479" s="245"/>
      <c r="C479" s="246"/>
      <c r="D479" s="247"/>
      <c r="E479" s="248"/>
      <c r="F479" s="248"/>
      <c r="G479" s="247"/>
      <c r="H479" s="249"/>
      <c r="I479" s="250">
        <f>H478*0.21</f>
        <v>0</v>
      </c>
      <c r="J479" s="251"/>
      <c r="K479" s="269"/>
    </row>
    <row r="480" spans="1:11" ht="15.75" thickBot="1">
      <c r="A480" s="252" t="s">
        <v>159</v>
      </c>
      <c r="B480" s="253"/>
      <c r="C480" s="254"/>
      <c r="D480" s="255"/>
      <c r="E480" s="256"/>
      <c r="F480" s="256"/>
      <c r="G480" s="255"/>
      <c r="H480" s="257"/>
      <c r="I480" s="258">
        <f>H476+H467+H457+H445+H434</f>
        <v>0</v>
      </c>
      <c r="J480" s="259"/>
      <c r="K480" s="260"/>
    </row>
    <row r="481" spans="1:11" ht="15.75" thickBot="1">
      <c r="A481" s="91"/>
      <c r="B481" s="91"/>
      <c r="C481" s="135"/>
      <c r="D481" s="55"/>
      <c r="E481" s="56"/>
      <c r="F481" s="56"/>
      <c r="G481" s="55"/>
      <c r="H481" s="55"/>
      <c r="I481" s="290"/>
      <c r="J481" s="286"/>
      <c r="K481" s="286"/>
    </row>
    <row r="482" spans="1:11" ht="15.75" thickBot="1">
      <c r="A482" s="373" t="s">
        <v>90</v>
      </c>
      <c r="B482" s="374"/>
      <c r="C482" s="374"/>
      <c r="D482" s="374"/>
      <c r="E482" s="374"/>
      <c r="F482" s="374"/>
      <c r="G482" s="374"/>
      <c r="H482" s="374"/>
      <c r="I482" s="374"/>
      <c r="J482" s="374"/>
      <c r="K482" s="375"/>
    </row>
    <row r="483" spans="1:11" ht="15">
      <c r="A483" s="53" t="s">
        <v>58</v>
      </c>
      <c r="B483" s="58"/>
      <c r="C483" s="134"/>
      <c r="D483" s="58"/>
      <c r="E483" s="58"/>
      <c r="F483" s="58"/>
      <c r="G483" s="58"/>
      <c r="H483" s="58"/>
      <c r="I483" s="58"/>
      <c r="J483" s="287"/>
      <c r="K483" s="286"/>
    </row>
    <row r="484" spans="1:11" ht="24">
      <c r="A484" s="138"/>
      <c r="B484" s="139" t="s">
        <v>66</v>
      </c>
      <c r="C484" s="140" t="s">
        <v>85</v>
      </c>
      <c r="D484" s="139" t="s">
        <v>15</v>
      </c>
      <c r="E484" s="139">
        <v>12</v>
      </c>
      <c r="F484" s="139">
        <v>4</v>
      </c>
      <c r="G484" s="479"/>
      <c r="H484" s="479"/>
      <c r="I484" s="480">
        <f>E484*F484*G484</f>
        <v>0</v>
      </c>
      <c r="J484" s="485"/>
      <c r="K484" s="486"/>
    </row>
    <row r="485" spans="1:11" ht="24">
      <c r="A485" s="138"/>
      <c r="B485" s="139" t="s">
        <v>66</v>
      </c>
      <c r="C485" s="140" t="s">
        <v>86</v>
      </c>
      <c r="D485" s="139" t="s">
        <v>17</v>
      </c>
      <c r="E485" s="139">
        <v>4</v>
      </c>
      <c r="F485" s="139">
        <v>2</v>
      </c>
      <c r="G485" s="479"/>
      <c r="H485" s="479"/>
      <c r="I485" s="480">
        <f>E485*F485*G485</f>
        <v>0</v>
      </c>
      <c r="J485" s="487"/>
      <c r="K485" s="488"/>
    </row>
    <row r="486" spans="1:11" ht="24">
      <c r="A486" s="138"/>
      <c r="B486" s="139" t="s">
        <v>66</v>
      </c>
      <c r="C486" s="140" t="s">
        <v>60</v>
      </c>
      <c r="D486" s="139" t="s">
        <v>17</v>
      </c>
      <c r="E486" s="139">
        <v>4</v>
      </c>
      <c r="F486" s="139">
        <v>2</v>
      </c>
      <c r="G486" s="479"/>
      <c r="H486" s="479"/>
      <c r="I486" s="480">
        <f>E486*F486*G486</f>
        <v>0</v>
      </c>
      <c r="J486" s="487"/>
      <c r="K486" s="488"/>
    </row>
    <row r="487" spans="1:11" ht="12.75" customHeight="1">
      <c r="A487" s="138"/>
      <c r="B487" s="139" t="s">
        <v>66</v>
      </c>
      <c r="C487" s="144" t="s">
        <v>173</v>
      </c>
      <c r="D487" s="145" t="s">
        <v>20</v>
      </c>
      <c r="E487" s="139">
        <v>0.4</v>
      </c>
      <c r="F487" s="139">
        <v>12</v>
      </c>
      <c r="G487" s="479"/>
      <c r="H487" s="479"/>
      <c r="I487" s="480">
        <f>E487*F487*G487</f>
        <v>0</v>
      </c>
      <c r="J487" s="485"/>
      <c r="K487" s="486"/>
    </row>
    <row r="488" spans="1:11" ht="15">
      <c r="A488" s="222" t="s">
        <v>12</v>
      </c>
      <c r="B488" s="223"/>
      <c r="C488" s="224"/>
      <c r="D488" s="225"/>
      <c r="E488" s="225"/>
      <c r="F488" s="225"/>
      <c r="G488" s="457"/>
      <c r="H488" s="458">
        <f>SUM(H484:I487)</f>
        <v>0</v>
      </c>
      <c r="I488" s="458"/>
      <c r="J488" s="459"/>
      <c r="K488" s="460"/>
    </row>
    <row r="489" spans="1:11" ht="15.75" thickBot="1">
      <c r="A489" s="226" t="s">
        <v>43</v>
      </c>
      <c r="B489" s="227"/>
      <c r="C489" s="228"/>
      <c r="D489" s="229"/>
      <c r="E489" s="229"/>
      <c r="F489" s="229"/>
      <c r="G489" s="461"/>
      <c r="H489" s="474">
        <f>H488/100*21</f>
        <v>0</v>
      </c>
      <c r="I489" s="474"/>
      <c r="J489" s="463"/>
      <c r="K489" s="464"/>
    </row>
    <row r="490" spans="1:11" ht="15.75" thickBot="1">
      <c r="A490" s="230" t="s">
        <v>44</v>
      </c>
      <c r="B490" s="231"/>
      <c r="C490" s="232"/>
      <c r="D490" s="233"/>
      <c r="E490" s="233"/>
      <c r="F490" s="233"/>
      <c r="G490" s="465"/>
      <c r="H490" s="466">
        <f>SUM(H488:I489)</f>
        <v>0</v>
      </c>
      <c r="I490" s="466"/>
      <c r="J490" s="467"/>
      <c r="K490" s="468"/>
    </row>
    <row r="491" spans="1:11" ht="15">
      <c r="A491" s="55"/>
      <c r="B491" s="55"/>
      <c r="C491" s="135"/>
      <c r="D491" s="55"/>
      <c r="E491" s="55"/>
      <c r="F491" s="55"/>
      <c r="G491" s="475"/>
      <c r="H491" s="475"/>
      <c r="I491" s="476"/>
      <c r="J491" s="477"/>
      <c r="K491" s="477"/>
    </row>
    <row r="492" spans="1:11" ht="15">
      <c r="A492" s="87" t="s">
        <v>233</v>
      </c>
      <c r="B492" s="286"/>
      <c r="C492" s="288"/>
      <c r="D492" s="286"/>
      <c r="E492" s="286"/>
      <c r="F492" s="286"/>
      <c r="G492" s="477"/>
      <c r="H492" s="477"/>
      <c r="I492" s="477"/>
      <c r="J492" s="477"/>
      <c r="K492" s="477"/>
    </row>
    <row r="493" spans="1:11" ht="24">
      <c r="A493" s="138"/>
      <c r="B493" s="139" t="s">
        <v>66</v>
      </c>
      <c r="C493" s="140" t="s">
        <v>85</v>
      </c>
      <c r="D493" s="139" t="s">
        <v>15</v>
      </c>
      <c r="E493" s="139">
        <v>12</v>
      </c>
      <c r="F493" s="139">
        <v>4</v>
      </c>
      <c r="G493" s="479"/>
      <c r="H493" s="479"/>
      <c r="I493" s="480">
        <f>E493*F493*G493</f>
        <v>0</v>
      </c>
      <c r="J493" s="485"/>
      <c r="K493" s="486"/>
    </row>
    <row r="494" spans="1:11" ht="24">
      <c r="A494" s="138"/>
      <c r="B494" s="139" t="s">
        <v>66</v>
      </c>
      <c r="C494" s="140" t="s">
        <v>86</v>
      </c>
      <c r="D494" s="139" t="s">
        <v>17</v>
      </c>
      <c r="E494" s="139">
        <v>4</v>
      </c>
      <c r="F494" s="139">
        <v>2</v>
      </c>
      <c r="G494" s="479"/>
      <c r="H494" s="479"/>
      <c r="I494" s="480">
        <f>E494*F494*G494</f>
        <v>0</v>
      </c>
      <c r="J494" s="487"/>
      <c r="K494" s="488"/>
    </row>
    <row r="495" spans="1:11" ht="24">
      <c r="A495" s="138"/>
      <c r="B495" s="139" t="s">
        <v>66</v>
      </c>
      <c r="C495" s="140" t="s">
        <v>60</v>
      </c>
      <c r="D495" s="139" t="s">
        <v>17</v>
      </c>
      <c r="E495" s="139">
        <v>4</v>
      </c>
      <c r="F495" s="139">
        <v>2</v>
      </c>
      <c r="G495" s="479"/>
      <c r="H495" s="479"/>
      <c r="I495" s="480">
        <f>E495*F495*G495</f>
        <v>0</v>
      </c>
      <c r="J495" s="487"/>
      <c r="K495" s="488"/>
    </row>
    <row r="496" spans="1:11" ht="12.75" customHeight="1">
      <c r="A496" s="138"/>
      <c r="B496" s="139" t="s">
        <v>66</v>
      </c>
      <c r="C496" s="142" t="s">
        <v>174</v>
      </c>
      <c r="D496" s="139" t="s">
        <v>17</v>
      </c>
      <c r="E496" s="139">
        <v>4</v>
      </c>
      <c r="F496" s="139">
        <v>1</v>
      </c>
      <c r="G496" s="479"/>
      <c r="H496" s="479"/>
      <c r="I496" s="480">
        <f>E496*F496*G496</f>
        <v>0</v>
      </c>
      <c r="J496" s="487"/>
      <c r="K496" s="488"/>
    </row>
    <row r="497" spans="1:11" ht="12.75" customHeight="1">
      <c r="A497" s="138"/>
      <c r="B497" s="139" t="s">
        <v>66</v>
      </c>
      <c r="C497" s="144" t="s">
        <v>173</v>
      </c>
      <c r="D497" s="145" t="s">
        <v>20</v>
      </c>
      <c r="E497" s="139">
        <v>0.4</v>
      </c>
      <c r="F497" s="139">
        <v>12</v>
      </c>
      <c r="G497" s="479"/>
      <c r="H497" s="479"/>
      <c r="I497" s="480">
        <f>E497*F497*G497</f>
        <v>0</v>
      </c>
      <c r="J497" s="485"/>
      <c r="K497" s="486"/>
    </row>
    <row r="498" spans="1:11" ht="15">
      <c r="A498" s="234" t="s">
        <v>12</v>
      </c>
      <c r="B498" s="235"/>
      <c r="C498" s="224"/>
      <c r="D498" s="225"/>
      <c r="E498" s="236"/>
      <c r="F498" s="236"/>
      <c r="G498" s="457"/>
      <c r="H498" s="458">
        <f>SUM(H493:I497)</f>
        <v>0</v>
      </c>
      <c r="I498" s="458"/>
      <c r="J498" s="459"/>
      <c r="K498" s="460"/>
    </row>
    <row r="499" spans="1:11" ht="15.75" thickBot="1">
      <c r="A499" s="237" t="s">
        <v>43</v>
      </c>
      <c r="B499" s="238"/>
      <c r="C499" s="228"/>
      <c r="D499" s="229"/>
      <c r="E499" s="239"/>
      <c r="F499" s="239"/>
      <c r="G499" s="461"/>
      <c r="H499" s="474">
        <f>H498/100*21</f>
        <v>0</v>
      </c>
      <c r="I499" s="474"/>
      <c r="J499" s="463"/>
      <c r="K499" s="464"/>
    </row>
    <row r="500" spans="1:11" ht="15.75" thickBot="1">
      <c r="A500" s="240" t="s">
        <v>44</v>
      </c>
      <c r="B500" s="241"/>
      <c r="C500" s="232"/>
      <c r="D500" s="233"/>
      <c r="E500" s="242"/>
      <c r="F500" s="242"/>
      <c r="G500" s="465"/>
      <c r="H500" s="466">
        <f>SUM(H498:I499)</f>
        <v>0</v>
      </c>
      <c r="I500" s="466"/>
      <c r="J500" s="467"/>
      <c r="K500" s="468"/>
    </row>
    <row r="501" spans="1:11" ht="15">
      <c r="A501" s="88"/>
      <c r="B501" s="55"/>
      <c r="C501" s="135"/>
      <c r="D501" s="55"/>
      <c r="E501" s="55"/>
      <c r="F501" s="55"/>
      <c r="G501" s="475"/>
      <c r="H501" s="475"/>
      <c r="I501" s="477"/>
      <c r="J501" s="477"/>
      <c r="K501" s="477"/>
    </row>
    <row r="502" spans="1:11" ht="15">
      <c r="A502" s="89" t="s">
        <v>234</v>
      </c>
      <c r="B502" s="55"/>
      <c r="C502" s="135"/>
      <c r="D502" s="55"/>
      <c r="E502" s="55"/>
      <c r="F502" s="55"/>
      <c r="G502" s="475"/>
      <c r="H502" s="475"/>
      <c r="I502" s="477"/>
      <c r="J502" s="477"/>
      <c r="K502" s="477"/>
    </row>
    <row r="503" spans="1:11" ht="24">
      <c r="A503" s="138"/>
      <c r="B503" s="139" t="s">
        <v>66</v>
      </c>
      <c r="C503" s="140" t="s">
        <v>85</v>
      </c>
      <c r="D503" s="139" t="s">
        <v>15</v>
      </c>
      <c r="E503" s="139">
        <v>12</v>
      </c>
      <c r="F503" s="139">
        <v>4</v>
      </c>
      <c r="G503" s="479"/>
      <c r="H503" s="479"/>
      <c r="I503" s="480">
        <f aca="true" t="shared" si="22" ref="I503:I508">E503*F503*G503</f>
        <v>0</v>
      </c>
      <c r="J503" s="485"/>
      <c r="K503" s="486"/>
    </row>
    <row r="504" spans="1:11" ht="24">
      <c r="A504" s="138"/>
      <c r="B504" s="139" t="s">
        <v>66</v>
      </c>
      <c r="C504" s="140" t="s">
        <v>86</v>
      </c>
      <c r="D504" s="139" t="s">
        <v>17</v>
      </c>
      <c r="E504" s="139">
        <v>4</v>
      </c>
      <c r="F504" s="139">
        <v>2</v>
      </c>
      <c r="G504" s="479"/>
      <c r="H504" s="479"/>
      <c r="I504" s="480">
        <f t="shared" si="22"/>
        <v>0</v>
      </c>
      <c r="J504" s="487"/>
      <c r="K504" s="488"/>
    </row>
    <row r="505" spans="1:11" ht="24">
      <c r="A505" s="138"/>
      <c r="B505" s="139" t="s">
        <v>66</v>
      </c>
      <c r="C505" s="140" t="s">
        <v>60</v>
      </c>
      <c r="D505" s="139" t="s">
        <v>17</v>
      </c>
      <c r="E505" s="139">
        <v>4</v>
      </c>
      <c r="F505" s="139">
        <v>2</v>
      </c>
      <c r="G505" s="479"/>
      <c r="H505" s="479"/>
      <c r="I505" s="480">
        <f t="shared" si="22"/>
        <v>0</v>
      </c>
      <c r="J505" s="487"/>
      <c r="K505" s="488"/>
    </row>
    <row r="506" spans="1:11" ht="12.75" customHeight="1">
      <c r="A506" s="138"/>
      <c r="B506" s="139" t="s">
        <v>66</v>
      </c>
      <c r="C506" s="142" t="s">
        <v>174</v>
      </c>
      <c r="D506" s="139" t="s">
        <v>17</v>
      </c>
      <c r="E506" s="139">
        <v>4</v>
      </c>
      <c r="F506" s="139">
        <v>1</v>
      </c>
      <c r="G506" s="479"/>
      <c r="H506" s="479"/>
      <c r="I506" s="480">
        <f t="shared" si="22"/>
        <v>0</v>
      </c>
      <c r="J506" s="487"/>
      <c r="K506" s="488"/>
    </row>
    <row r="507" spans="1:11" ht="24">
      <c r="A507" s="138"/>
      <c r="B507" s="139" t="s">
        <v>66</v>
      </c>
      <c r="C507" s="142" t="s">
        <v>88</v>
      </c>
      <c r="D507" s="139" t="s">
        <v>15</v>
      </c>
      <c r="E507" s="139">
        <v>12</v>
      </c>
      <c r="F507" s="139">
        <v>1</v>
      </c>
      <c r="G507" s="479"/>
      <c r="H507" s="479"/>
      <c r="I507" s="480">
        <f t="shared" si="22"/>
        <v>0</v>
      </c>
      <c r="J507" s="485"/>
      <c r="K507" s="486"/>
    </row>
    <row r="508" spans="1:11" ht="12.75" customHeight="1">
      <c r="A508" s="138"/>
      <c r="B508" s="139" t="s">
        <v>66</v>
      </c>
      <c r="C508" s="144" t="s">
        <v>173</v>
      </c>
      <c r="D508" s="145" t="s">
        <v>20</v>
      </c>
      <c r="E508" s="139">
        <v>0.4</v>
      </c>
      <c r="F508" s="139">
        <v>12</v>
      </c>
      <c r="G508" s="479"/>
      <c r="H508" s="479"/>
      <c r="I508" s="480">
        <f t="shared" si="22"/>
        <v>0</v>
      </c>
      <c r="J508" s="485"/>
      <c r="K508" s="486"/>
    </row>
    <row r="509" spans="1:11" ht="15">
      <c r="A509" s="234" t="s">
        <v>12</v>
      </c>
      <c r="B509" s="235"/>
      <c r="C509" s="224"/>
      <c r="D509" s="225"/>
      <c r="E509" s="236"/>
      <c r="F509" s="236"/>
      <c r="G509" s="457"/>
      <c r="H509" s="458">
        <f>SUM(H503:I508)</f>
        <v>0</v>
      </c>
      <c r="I509" s="458"/>
      <c r="J509" s="459"/>
      <c r="K509" s="460"/>
    </row>
    <row r="510" spans="1:11" ht="15.75" thickBot="1">
      <c r="A510" s="237" t="s">
        <v>43</v>
      </c>
      <c r="B510" s="238"/>
      <c r="C510" s="228"/>
      <c r="D510" s="229"/>
      <c r="E510" s="239"/>
      <c r="F510" s="239"/>
      <c r="G510" s="461"/>
      <c r="H510" s="474">
        <f>H509/100*21</f>
        <v>0</v>
      </c>
      <c r="I510" s="474"/>
      <c r="J510" s="463"/>
      <c r="K510" s="464"/>
    </row>
    <row r="511" spans="1:11" ht="15.75" thickBot="1">
      <c r="A511" s="240" t="s">
        <v>44</v>
      </c>
      <c r="B511" s="241"/>
      <c r="C511" s="232"/>
      <c r="D511" s="233"/>
      <c r="E511" s="242"/>
      <c r="F511" s="242"/>
      <c r="G511" s="465"/>
      <c r="H511" s="466">
        <f>SUM(H509:I510)</f>
        <v>0</v>
      </c>
      <c r="I511" s="466"/>
      <c r="J511" s="467"/>
      <c r="K511" s="468"/>
    </row>
    <row r="512" spans="1:11" ht="15">
      <c r="A512" s="289"/>
      <c r="B512" s="55"/>
      <c r="C512" s="135"/>
      <c r="D512" s="55"/>
      <c r="E512" s="55"/>
      <c r="F512" s="55"/>
      <c r="G512" s="475"/>
      <c r="H512" s="475"/>
      <c r="I512" s="478"/>
      <c r="J512" s="478"/>
      <c r="K512" s="478"/>
    </row>
    <row r="513" spans="1:11" ht="15">
      <c r="A513" s="89" t="s">
        <v>235</v>
      </c>
      <c r="B513" s="55"/>
      <c r="C513" s="135"/>
      <c r="D513" s="55"/>
      <c r="E513" s="55"/>
      <c r="F513" s="55"/>
      <c r="G513" s="475"/>
      <c r="H513" s="475"/>
      <c r="I513" s="478"/>
      <c r="J513" s="478"/>
      <c r="K513" s="478"/>
    </row>
    <row r="514" spans="1:11" ht="24">
      <c r="A514" s="138"/>
      <c r="B514" s="139" t="s">
        <v>66</v>
      </c>
      <c r="C514" s="140" t="s">
        <v>85</v>
      </c>
      <c r="D514" s="139" t="s">
        <v>15</v>
      </c>
      <c r="E514" s="139">
        <v>12</v>
      </c>
      <c r="F514" s="139">
        <v>4</v>
      </c>
      <c r="G514" s="479"/>
      <c r="H514" s="479"/>
      <c r="I514" s="480">
        <f>E514*F514*G514</f>
        <v>0</v>
      </c>
      <c r="J514" s="485"/>
      <c r="K514" s="486"/>
    </row>
    <row r="515" spans="1:11" ht="24">
      <c r="A515" s="138"/>
      <c r="B515" s="139" t="s">
        <v>66</v>
      </c>
      <c r="C515" s="140" t="s">
        <v>86</v>
      </c>
      <c r="D515" s="139" t="s">
        <v>17</v>
      </c>
      <c r="E515" s="139">
        <v>4</v>
      </c>
      <c r="F515" s="139">
        <v>2</v>
      </c>
      <c r="G515" s="479"/>
      <c r="H515" s="479"/>
      <c r="I515" s="480">
        <f>E515*F515*G515</f>
        <v>0</v>
      </c>
      <c r="J515" s="487"/>
      <c r="K515" s="488"/>
    </row>
    <row r="516" spans="1:11" ht="12.75" customHeight="1">
      <c r="A516" s="60"/>
      <c r="B516" s="86" t="s">
        <v>66</v>
      </c>
      <c r="C516" s="61" t="s">
        <v>223</v>
      </c>
      <c r="D516" s="86" t="s">
        <v>17</v>
      </c>
      <c r="E516" s="86">
        <v>12</v>
      </c>
      <c r="F516" s="86">
        <v>1</v>
      </c>
      <c r="G516" s="449"/>
      <c r="H516" s="449"/>
      <c r="I516" s="450">
        <f>E516*F516*G516</f>
        <v>0</v>
      </c>
      <c r="J516" s="390"/>
      <c r="K516" s="469"/>
    </row>
    <row r="517" spans="1:11" ht="13.5" customHeight="1">
      <c r="A517" s="141"/>
      <c r="B517" s="139" t="s">
        <v>66</v>
      </c>
      <c r="C517" s="142" t="s">
        <v>174</v>
      </c>
      <c r="D517" s="143" t="s">
        <v>17</v>
      </c>
      <c r="E517" s="143">
        <v>4</v>
      </c>
      <c r="F517" s="143">
        <v>1</v>
      </c>
      <c r="G517" s="479"/>
      <c r="H517" s="482"/>
      <c r="I517" s="483">
        <f>E517*F517*G517</f>
        <v>0</v>
      </c>
      <c r="J517" s="484"/>
      <c r="K517" s="489"/>
    </row>
    <row r="518" spans="1:11" ht="13.5" customHeight="1">
      <c r="A518" s="138"/>
      <c r="B518" s="139" t="s">
        <v>66</v>
      </c>
      <c r="C518" s="144" t="s">
        <v>173</v>
      </c>
      <c r="D518" s="145" t="s">
        <v>20</v>
      </c>
      <c r="E518" s="139">
        <v>0.4</v>
      </c>
      <c r="F518" s="139">
        <v>12</v>
      </c>
      <c r="G518" s="479"/>
      <c r="H518" s="479"/>
      <c r="I518" s="480">
        <f>E518*F518*G518</f>
        <v>0</v>
      </c>
      <c r="J518" s="485"/>
      <c r="K518" s="486"/>
    </row>
    <row r="519" spans="1:11" ht="15">
      <c r="A519" s="234" t="s">
        <v>12</v>
      </c>
      <c r="B519" s="235"/>
      <c r="C519" s="224"/>
      <c r="D519" s="225"/>
      <c r="E519" s="236"/>
      <c r="F519" s="236"/>
      <c r="G519" s="457"/>
      <c r="H519" s="458">
        <f>SUM(H514:I518)</f>
        <v>0</v>
      </c>
      <c r="I519" s="458"/>
      <c r="J519" s="459"/>
      <c r="K519" s="460"/>
    </row>
    <row r="520" spans="1:11" ht="15.75" thickBot="1">
      <c r="A520" s="237" t="s">
        <v>43</v>
      </c>
      <c r="B520" s="238"/>
      <c r="C520" s="228"/>
      <c r="D520" s="229"/>
      <c r="E520" s="239"/>
      <c r="F520" s="239"/>
      <c r="G520" s="461"/>
      <c r="H520" s="474">
        <f>H519/100*21</f>
        <v>0</v>
      </c>
      <c r="I520" s="474"/>
      <c r="J520" s="463"/>
      <c r="K520" s="464"/>
    </row>
    <row r="521" spans="1:11" ht="15.75" thickBot="1">
      <c r="A521" s="240" t="s">
        <v>44</v>
      </c>
      <c r="B521" s="241"/>
      <c r="C521" s="232"/>
      <c r="D521" s="233"/>
      <c r="E521" s="242"/>
      <c r="F521" s="242"/>
      <c r="G521" s="465"/>
      <c r="H521" s="466">
        <f>SUM(H519:I520)</f>
        <v>0</v>
      </c>
      <c r="I521" s="466"/>
      <c r="J521" s="467"/>
      <c r="K521" s="468"/>
    </row>
    <row r="522" spans="1:11" ht="15">
      <c r="A522" s="289"/>
      <c r="B522" s="55"/>
      <c r="C522" s="135"/>
      <c r="D522" s="55"/>
      <c r="E522" s="56"/>
      <c r="F522" s="56"/>
      <c r="G522" s="475"/>
      <c r="H522" s="475"/>
      <c r="I522" s="478"/>
      <c r="J522" s="478"/>
      <c r="K522" s="478"/>
    </row>
    <row r="523" spans="1:11" ht="15">
      <c r="A523" s="87" t="s">
        <v>236</v>
      </c>
      <c r="B523" s="55"/>
      <c r="C523" s="135"/>
      <c r="D523" s="55"/>
      <c r="E523" s="56"/>
      <c r="F523" s="56"/>
      <c r="G523" s="475"/>
      <c r="H523" s="475"/>
      <c r="I523" s="477"/>
      <c r="J523" s="477"/>
      <c r="K523" s="477"/>
    </row>
    <row r="524" spans="1:11" ht="24">
      <c r="A524" s="138"/>
      <c r="B524" s="139" t="s">
        <v>66</v>
      </c>
      <c r="C524" s="140" t="s">
        <v>85</v>
      </c>
      <c r="D524" s="139" t="s">
        <v>15</v>
      </c>
      <c r="E524" s="139">
        <v>12</v>
      </c>
      <c r="F524" s="139">
        <v>4</v>
      </c>
      <c r="G524" s="479"/>
      <c r="H524" s="479"/>
      <c r="I524" s="480">
        <f>E524*F524*G524</f>
        <v>0</v>
      </c>
      <c r="J524" s="481"/>
      <c r="K524" s="481"/>
    </row>
    <row r="525" spans="1:11" ht="24">
      <c r="A525" s="138"/>
      <c r="B525" s="139" t="s">
        <v>66</v>
      </c>
      <c r="C525" s="140" t="s">
        <v>86</v>
      </c>
      <c r="D525" s="139" t="s">
        <v>17</v>
      </c>
      <c r="E525" s="139">
        <v>4</v>
      </c>
      <c r="F525" s="139">
        <v>2</v>
      </c>
      <c r="G525" s="479"/>
      <c r="H525" s="479"/>
      <c r="I525" s="480">
        <f>E525*F525*G525</f>
        <v>0</v>
      </c>
      <c r="J525" s="481"/>
      <c r="K525" s="481"/>
    </row>
    <row r="526" spans="1:11" ht="12.75" customHeight="1">
      <c r="A526" s="141"/>
      <c r="B526" s="139" t="s">
        <v>66</v>
      </c>
      <c r="C526" s="142" t="s">
        <v>174</v>
      </c>
      <c r="D526" s="143" t="s">
        <v>17</v>
      </c>
      <c r="E526" s="143">
        <v>4</v>
      </c>
      <c r="F526" s="143">
        <v>1</v>
      </c>
      <c r="G526" s="479"/>
      <c r="H526" s="482"/>
      <c r="I526" s="483">
        <f>E526*F526*G526</f>
        <v>0</v>
      </c>
      <c r="J526" s="484"/>
      <c r="K526" s="484"/>
    </row>
    <row r="527" spans="1:11" ht="12.75" customHeight="1">
      <c r="A527" s="138"/>
      <c r="B527" s="139" t="s">
        <v>66</v>
      </c>
      <c r="C527" s="144" t="s">
        <v>173</v>
      </c>
      <c r="D527" s="145" t="s">
        <v>20</v>
      </c>
      <c r="E527" s="139">
        <v>0.4</v>
      </c>
      <c r="F527" s="139">
        <v>12</v>
      </c>
      <c r="G527" s="479"/>
      <c r="H527" s="479"/>
      <c r="I527" s="480">
        <f>E527*F527*G527</f>
        <v>0</v>
      </c>
      <c r="J527" s="485"/>
      <c r="K527" s="486"/>
    </row>
    <row r="528" spans="1:11" ht="15">
      <c r="A528" s="234" t="s">
        <v>12</v>
      </c>
      <c r="B528" s="235"/>
      <c r="C528" s="224"/>
      <c r="D528" s="225"/>
      <c r="E528" s="236"/>
      <c r="F528" s="236"/>
      <c r="G528" s="457"/>
      <c r="H528" s="458">
        <f>SUM(H524:I527)</f>
        <v>0</v>
      </c>
      <c r="I528" s="458"/>
      <c r="J528" s="459"/>
      <c r="K528" s="460"/>
    </row>
    <row r="529" spans="1:11" ht="15.75" thickBot="1">
      <c r="A529" s="237" t="s">
        <v>43</v>
      </c>
      <c r="B529" s="238"/>
      <c r="C529" s="228"/>
      <c r="D529" s="229"/>
      <c r="E529" s="239"/>
      <c r="F529" s="239"/>
      <c r="G529" s="461"/>
      <c r="H529" s="474">
        <f>H528/100*21</f>
        <v>0</v>
      </c>
      <c r="I529" s="474"/>
      <c r="J529" s="463"/>
      <c r="K529" s="464"/>
    </row>
    <row r="530" spans="1:11" ht="15.75" thickBot="1">
      <c r="A530" s="240" t="s">
        <v>44</v>
      </c>
      <c r="B530" s="241"/>
      <c r="C530" s="232"/>
      <c r="D530" s="233"/>
      <c r="E530" s="242"/>
      <c r="F530" s="242"/>
      <c r="G530" s="465"/>
      <c r="H530" s="466">
        <f>SUM(H528:I529)</f>
        <v>0</v>
      </c>
      <c r="I530" s="466"/>
      <c r="J530" s="467"/>
      <c r="K530" s="468"/>
    </row>
    <row r="531" spans="1:11" ht="15.75" thickBot="1">
      <c r="A531" s="91"/>
      <c r="B531" s="91"/>
      <c r="C531" s="135"/>
      <c r="D531" s="55"/>
      <c r="E531" s="56"/>
      <c r="F531" s="56"/>
      <c r="G531" s="55"/>
      <c r="H531" s="55"/>
      <c r="I531" s="290"/>
      <c r="J531" s="286"/>
      <c r="K531" s="286"/>
    </row>
    <row r="532" spans="1:11" ht="15">
      <c r="A532" s="261" t="s">
        <v>160</v>
      </c>
      <c r="B532" s="262"/>
      <c r="C532" s="263"/>
      <c r="D532" s="264"/>
      <c r="E532" s="265"/>
      <c r="F532" s="265"/>
      <c r="G532" s="264"/>
      <c r="H532" s="376">
        <f>H528+H519+H509+H498+H488</f>
        <v>0</v>
      </c>
      <c r="I532" s="376"/>
      <c r="J532" s="266"/>
      <c r="K532" s="267"/>
    </row>
    <row r="533" spans="1:11" ht="15.75" thickBot="1">
      <c r="A533" s="268" t="s">
        <v>43</v>
      </c>
      <c r="B533" s="245"/>
      <c r="C533" s="246"/>
      <c r="D533" s="247"/>
      <c r="E533" s="248"/>
      <c r="F533" s="248"/>
      <c r="G533" s="247"/>
      <c r="H533" s="249"/>
      <c r="I533" s="250">
        <f>H532*0.21</f>
        <v>0</v>
      </c>
      <c r="J533" s="251"/>
      <c r="K533" s="269"/>
    </row>
    <row r="534" spans="1:11" ht="15.75" thickBot="1">
      <c r="A534" s="252" t="s">
        <v>161</v>
      </c>
      <c r="B534" s="253"/>
      <c r="C534" s="254"/>
      <c r="D534" s="255"/>
      <c r="E534" s="256"/>
      <c r="F534" s="256"/>
      <c r="G534" s="255"/>
      <c r="H534" s="257"/>
      <c r="I534" s="258">
        <f>H530+H521+H511+H500+H490</f>
        <v>0</v>
      </c>
      <c r="J534" s="259"/>
      <c r="K534" s="260"/>
    </row>
    <row r="535" spans="1:11" ht="15.75" thickBot="1">
      <c r="A535" s="91"/>
      <c r="B535" s="91"/>
      <c r="C535" s="135"/>
      <c r="D535" s="55"/>
      <c r="E535" s="56"/>
      <c r="F535" s="56"/>
      <c r="G535" s="55"/>
      <c r="H535" s="55"/>
      <c r="I535" s="290"/>
      <c r="J535" s="286"/>
      <c r="K535" s="286"/>
    </row>
    <row r="536" spans="1:11" ht="15.75" thickBot="1">
      <c r="A536" s="373" t="s">
        <v>213</v>
      </c>
      <c r="B536" s="374"/>
      <c r="C536" s="374"/>
      <c r="D536" s="374"/>
      <c r="E536" s="374"/>
      <c r="F536" s="374"/>
      <c r="G536" s="374"/>
      <c r="H536" s="374"/>
      <c r="I536" s="374"/>
      <c r="J536" s="374"/>
      <c r="K536" s="375"/>
    </row>
    <row r="537" spans="1:11" ht="15">
      <c r="A537" s="53" t="s">
        <v>58</v>
      </c>
      <c r="B537" s="58"/>
      <c r="C537" s="134"/>
      <c r="D537" s="58"/>
      <c r="E537" s="58"/>
      <c r="F537" s="58"/>
      <c r="G537" s="58"/>
      <c r="H537" s="58"/>
      <c r="I537" s="58"/>
      <c r="J537" s="287"/>
      <c r="K537" s="286"/>
    </row>
    <row r="538" spans="1:11" ht="24">
      <c r="A538" s="60"/>
      <c r="B538" s="86" t="s">
        <v>66</v>
      </c>
      <c r="C538" s="61" t="s">
        <v>85</v>
      </c>
      <c r="D538" s="86" t="s">
        <v>15</v>
      </c>
      <c r="E538" s="86">
        <v>21</v>
      </c>
      <c r="F538" s="86">
        <v>4</v>
      </c>
      <c r="G538" s="449"/>
      <c r="H538" s="449"/>
      <c r="I538" s="450">
        <f aca="true" t="shared" si="23" ref="I538:I543">E538*F538*G538</f>
        <v>0</v>
      </c>
      <c r="J538" s="402"/>
      <c r="K538" s="470"/>
    </row>
    <row r="539" spans="1:11" ht="24">
      <c r="A539" s="138"/>
      <c r="B539" s="139" t="s">
        <v>66</v>
      </c>
      <c r="C539" s="140" t="s">
        <v>86</v>
      </c>
      <c r="D539" s="139" t="s">
        <v>17</v>
      </c>
      <c r="E539" s="139">
        <v>7</v>
      </c>
      <c r="F539" s="139">
        <v>2</v>
      </c>
      <c r="G539" s="479"/>
      <c r="H539" s="479"/>
      <c r="I539" s="480">
        <f t="shared" si="23"/>
        <v>0</v>
      </c>
      <c r="J539" s="487"/>
      <c r="K539" s="488"/>
    </row>
    <row r="540" spans="1:11" ht="24">
      <c r="A540" s="138"/>
      <c r="B540" s="139" t="s">
        <v>66</v>
      </c>
      <c r="C540" s="140" t="s">
        <v>59</v>
      </c>
      <c r="D540" s="139" t="s">
        <v>17</v>
      </c>
      <c r="E540" s="139">
        <v>7</v>
      </c>
      <c r="F540" s="139">
        <v>1</v>
      </c>
      <c r="G540" s="479"/>
      <c r="H540" s="479"/>
      <c r="I540" s="480">
        <f t="shared" si="23"/>
        <v>0</v>
      </c>
      <c r="J540" s="487"/>
      <c r="K540" s="488"/>
    </row>
    <row r="541" spans="1:11" ht="24">
      <c r="A541" s="138"/>
      <c r="B541" s="139" t="s">
        <v>66</v>
      </c>
      <c r="C541" s="140" t="s">
        <v>60</v>
      </c>
      <c r="D541" s="139" t="s">
        <v>17</v>
      </c>
      <c r="E541" s="139">
        <v>7</v>
      </c>
      <c r="F541" s="139">
        <v>2</v>
      </c>
      <c r="G541" s="479"/>
      <c r="H541" s="479"/>
      <c r="I541" s="480">
        <f t="shared" si="23"/>
        <v>0</v>
      </c>
      <c r="J541" s="487"/>
      <c r="K541" s="488"/>
    </row>
    <row r="542" spans="1:11" ht="12.75" customHeight="1">
      <c r="A542" s="138"/>
      <c r="B542" s="139" t="s">
        <v>66</v>
      </c>
      <c r="C542" s="144" t="s">
        <v>87</v>
      </c>
      <c r="D542" s="139" t="s">
        <v>17</v>
      </c>
      <c r="E542" s="139">
        <v>2</v>
      </c>
      <c r="F542" s="139">
        <v>1</v>
      </c>
      <c r="G542" s="479"/>
      <c r="H542" s="479"/>
      <c r="I542" s="480">
        <f t="shared" si="23"/>
        <v>0</v>
      </c>
      <c r="J542" s="485"/>
      <c r="K542" s="486"/>
    </row>
    <row r="543" spans="1:11" ht="12.75" customHeight="1">
      <c r="A543" s="138"/>
      <c r="B543" s="139" t="s">
        <v>66</v>
      </c>
      <c r="C543" s="144" t="s">
        <v>173</v>
      </c>
      <c r="D543" s="145" t="s">
        <v>20</v>
      </c>
      <c r="E543" s="139">
        <v>0.7</v>
      </c>
      <c r="F543" s="139">
        <v>12</v>
      </c>
      <c r="G543" s="479"/>
      <c r="H543" s="479"/>
      <c r="I543" s="480">
        <f t="shared" si="23"/>
        <v>0</v>
      </c>
      <c r="J543" s="485"/>
      <c r="K543" s="486"/>
    </row>
    <row r="544" spans="1:11" ht="15">
      <c r="A544" s="222" t="s">
        <v>12</v>
      </c>
      <c r="B544" s="223"/>
      <c r="C544" s="224"/>
      <c r="D544" s="225"/>
      <c r="E544" s="225"/>
      <c r="F544" s="225"/>
      <c r="G544" s="457"/>
      <c r="H544" s="458">
        <f>SUM(H538:I543)</f>
        <v>0</v>
      </c>
      <c r="I544" s="458"/>
      <c r="J544" s="459"/>
      <c r="K544" s="460"/>
    </row>
    <row r="545" spans="1:11" ht="15.75" thickBot="1">
      <c r="A545" s="226" t="s">
        <v>43</v>
      </c>
      <c r="B545" s="227"/>
      <c r="C545" s="228"/>
      <c r="D545" s="229"/>
      <c r="E545" s="229"/>
      <c r="F545" s="229"/>
      <c r="G545" s="461"/>
      <c r="H545" s="474">
        <f>H544/100*21</f>
        <v>0</v>
      </c>
      <c r="I545" s="474"/>
      <c r="J545" s="463"/>
      <c r="K545" s="464"/>
    </row>
    <row r="546" spans="1:11" ht="15.75" thickBot="1">
      <c r="A546" s="230" t="s">
        <v>44</v>
      </c>
      <c r="B546" s="231"/>
      <c r="C546" s="232"/>
      <c r="D546" s="233"/>
      <c r="E546" s="233"/>
      <c r="F546" s="233"/>
      <c r="G546" s="465"/>
      <c r="H546" s="466">
        <f>SUM(H544:I545)</f>
        <v>0</v>
      </c>
      <c r="I546" s="466"/>
      <c r="J546" s="467"/>
      <c r="K546" s="468"/>
    </row>
    <row r="547" spans="1:11" ht="15">
      <c r="A547" s="55"/>
      <c r="B547" s="55"/>
      <c r="C547" s="135"/>
      <c r="D547" s="55"/>
      <c r="E547" s="55"/>
      <c r="F547" s="55"/>
      <c r="G547" s="475"/>
      <c r="H547" s="475"/>
      <c r="I547" s="476"/>
      <c r="J547" s="477"/>
      <c r="K547" s="477"/>
    </row>
    <row r="548" spans="1:11" ht="15">
      <c r="A548" s="87" t="s">
        <v>233</v>
      </c>
      <c r="B548" s="286"/>
      <c r="C548" s="288"/>
      <c r="D548" s="286"/>
      <c r="E548" s="286"/>
      <c r="F548" s="286"/>
      <c r="G548" s="477"/>
      <c r="H548" s="477"/>
      <c r="I548" s="477"/>
      <c r="J548" s="477"/>
      <c r="K548" s="477"/>
    </row>
    <row r="549" spans="1:11" ht="24">
      <c r="A549" s="138"/>
      <c r="B549" s="139" t="s">
        <v>66</v>
      </c>
      <c r="C549" s="140" t="s">
        <v>85</v>
      </c>
      <c r="D549" s="139" t="s">
        <v>15</v>
      </c>
      <c r="E549" s="139">
        <v>21</v>
      </c>
      <c r="F549" s="139">
        <v>4</v>
      </c>
      <c r="G549" s="479"/>
      <c r="H549" s="479"/>
      <c r="I549" s="480">
        <f aca="true" t="shared" si="24" ref="I549:I555">E549*F549*G549</f>
        <v>0</v>
      </c>
      <c r="J549" s="485"/>
      <c r="K549" s="486"/>
    </row>
    <row r="550" spans="1:11" ht="24">
      <c r="A550" s="138"/>
      <c r="B550" s="139" t="s">
        <v>66</v>
      </c>
      <c r="C550" s="140" t="s">
        <v>86</v>
      </c>
      <c r="D550" s="139" t="s">
        <v>17</v>
      </c>
      <c r="E550" s="139">
        <v>7</v>
      </c>
      <c r="F550" s="139">
        <v>2</v>
      </c>
      <c r="G550" s="479"/>
      <c r="H550" s="479"/>
      <c r="I550" s="480">
        <f t="shared" si="24"/>
        <v>0</v>
      </c>
      <c r="J550" s="487"/>
      <c r="K550" s="488"/>
    </row>
    <row r="551" spans="1:11" ht="24">
      <c r="A551" s="138"/>
      <c r="B551" s="139" t="s">
        <v>66</v>
      </c>
      <c r="C551" s="140" t="s">
        <v>59</v>
      </c>
      <c r="D551" s="139" t="s">
        <v>17</v>
      </c>
      <c r="E551" s="139">
        <v>7</v>
      </c>
      <c r="F551" s="139">
        <v>1</v>
      </c>
      <c r="G551" s="479"/>
      <c r="H551" s="479"/>
      <c r="I551" s="480">
        <f t="shared" si="24"/>
        <v>0</v>
      </c>
      <c r="J551" s="487"/>
      <c r="K551" s="488"/>
    </row>
    <row r="552" spans="1:11" ht="24">
      <c r="A552" s="138"/>
      <c r="B552" s="139" t="s">
        <v>66</v>
      </c>
      <c r="C552" s="140" t="s">
        <v>60</v>
      </c>
      <c r="D552" s="139" t="s">
        <v>17</v>
      </c>
      <c r="E552" s="139">
        <v>7</v>
      </c>
      <c r="F552" s="139">
        <v>2</v>
      </c>
      <c r="G552" s="479"/>
      <c r="H552" s="479"/>
      <c r="I552" s="480">
        <f t="shared" si="24"/>
        <v>0</v>
      </c>
      <c r="J552" s="487"/>
      <c r="K552" s="488"/>
    </row>
    <row r="553" spans="1:11" ht="12.75" customHeight="1">
      <c r="A553" s="138"/>
      <c r="B553" s="139" t="s">
        <v>66</v>
      </c>
      <c r="C553" s="142" t="s">
        <v>174</v>
      </c>
      <c r="D553" s="139" t="s">
        <v>17</v>
      </c>
      <c r="E553" s="139">
        <v>7</v>
      </c>
      <c r="F553" s="139">
        <v>1</v>
      </c>
      <c r="G553" s="479"/>
      <c r="H553" s="479"/>
      <c r="I553" s="480">
        <f t="shared" si="24"/>
        <v>0</v>
      </c>
      <c r="J553" s="487"/>
      <c r="K553" s="488"/>
    </row>
    <row r="554" spans="1:11" ht="12.75" customHeight="1">
      <c r="A554" s="138"/>
      <c r="B554" s="139" t="s">
        <v>66</v>
      </c>
      <c r="C554" s="144" t="s">
        <v>87</v>
      </c>
      <c r="D554" s="139" t="s">
        <v>17</v>
      </c>
      <c r="E554" s="139">
        <v>2</v>
      </c>
      <c r="F554" s="139">
        <v>1</v>
      </c>
      <c r="G554" s="479"/>
      <c r="H554" s="479"/>
      <c r="I554" s="480">
        <f t="shared" si="24"/>
        <v>0</v>
      </c>
      <c r="J554" s="485"/>
      <c r="K554" s="486"/>
    </row>
    <row r="555" spans="1:11" ht="12.75" customHeight="1">
      <c r="A555" s="138"/>
      <c r="B555" s="139" t="s">
        <v>66</v>
      </c>
      <c r="C555" s="144" t="s">
        <v>173</v>
      </c>
      <c r="D555" s="145" t="s">
        <v>20</v>
      </c>
      <c r="E555" s="139">
        <v>0.7</v>
      </c>
      <c r="F555" s="139">
        <v>12</v>
      </c>
      <c r="G555" s="479"/>
      <c r="H555" s="479"/>
      <c r="I555" s="480">
        <f t="shared" si="24"/>
        <v>0</v>
      </c>
      <c r="J555" s="485"/>
      <c r="K555" s="486"/>
    </row>
    <row r="556" spans="1:11" ht="15">
      <c r="A556" s="234" t="s">
        <v>12</v>
      </c>
      <c r="B556" s="235"/>
      <c r="C556" s="224"/>
      <c r="D556" s="225"/>
      <c r="E556" s="236"/>
      <c r="F556" s="236"/>
      <c r="G556" s="457"/>
      <c r="H556" s="458">
        <f>SUM(H549:I555)</f>
        <v>0</v>
      </c>
      <c r="I556" s="458"/>
      <c r="J556" s="459"/>
      <c r="K556" s="460"/>
    </row>
    <row r="557" spans="1:11" ht="15.75" thickBot="1">
      <c r="A557" s="237" t="s">
        <v>43</v>
      </c>
      <c r="B557" s="238"/>
      <c r="C557" s="228"/>
      <c r="D557" s="229"/>
      <c r="E557" s="239"/>
      <c r="F557" s="239"/>
      <c r="G557" s="461"/>
      <c r="H557" s="474">
        <f>H556/100*21</f>
        <v>0</v>
      </c>
      <c r="I557" s="474"/>
      <c r="J557" s="463"/>
      <c r="K557" s="464"/>
    </row>
    <row r="558" spans="1:11" ht="15.75" thickBot="1">
      <c r="A558" s="240" t="s">
        <v>44</v>
      </c>
      <c r="B558" s="241"/>
      <c r="C558" s="232"/>
      <c r="D558" s="233"/>
      <c r="E558" s="242"/>
      <c r="F558" s="242"/>
      <c r="G558" s="465"/>
      <c r="H558" s="466">
        <f>SUM(H556:I557)</f>
        <v>0</v>
      </c>
      <c r="I558" s="466"/>
      <c r="J558" s="467"/>
      <c r="K558" s="468"/>
    </row>
    <row r="559" spans="1:11" ht="15">
      <c r="A559" s="88"/>
      <c r="B559" s="55"/>
      <c r="C559" s="135"/>
      <c r="D559" s="55"/>
      <c r="E559" s="55"/>
      <c r="F559" s="55"/>
      <c r="G559" s="475"/>
      <c r="H559" s="475"/>
      <c r="I559" s="477"/>
      <c r="J559" s="477"/>
      <c r="K559" s="477"/>
    </row>
    <row r="560" spans="1:11" ht="15">
      <c r="A560" s="89" t="s">
        <v>234</v>
      </c>
      <c r="B560" s="55"/>
      <c r="C560" s="135"/>
      <c r="D560" s="55"/>
      <c r="E560" s="55"/>
      <c r="F560" s="55"/>
      <c r="G560" s="475"/>
      <c r="H560" s="475"/>
      <c r="I560" s="477"/>
      <c r="J560" s="477"/>
      <c r="K560" s="477"/>
    </row>
    <row r="561" spans="1:11" ht="24">
      <c r="A561" s="138"/>
      <c r="B561" s="139" t="s">
        <v>66</v>
      </c>
      <c r="C561" s="140" t="s">
        <v>85</v>
      </c>
      <c r="D561" s="139" t="s">
        <v>15</v>
      </c>
      <c r="E561" s="139">
        <v>21</v>
      </c>
      <c r="F561" s="139">
        <v>4</v>
      </c>
      <c r="G561" s="479"/>
      <c r="H561" s="479"/>
      <c r="I561" s="480">
        <f aca="true" t="shared" si="25" ref="I561:I568">E561*F561*G561</f>
        <v>0</v>
      </c>
      <c r="J561" s="485"/>
      <c r="K561" s="486"/>
    </row>
    <row r="562" spans="1:11" ht="24">
      <c r="A562" s="138"/>
      <c r="B562" s="139" t="s">
        <v>66</v>
      </c>
      <c r="C562" s="140" t="s">
        <v>86</v>
      </c>
      <c r="D562" s="139" t="s">
        <v>17</v>
      </c>
      <c r="E562" s="139">
        <v>7</v>
      </c>
      <c r="F562" s="139">
        <v>2</v>
      </c>
      <c r="G562" s="479"/>
      <c r="H562" s="479"/>
      <c r="I562" s="480">
        <f t="shared" si="25"/>
        <v>0</v>
      </c>
      <c r="J562" s="487"/>
      <c r="K562" s="488"/>
    </row>
    <row r="563" spans="1:11" ht="24">
      <c r="A563" s="138"/>
      <c r="B563" s="139" t="s">
        <v>66</v>
      </c>
      <c r="C563" s="140" t="s">
        <v>59</v>
      </c>
      <c r="D563" s="139" t="s">
        <v>17</v>
      </c>
      <c r="E563" s="139">
        <v>7</v>
      </c>
      <c r="F563" s="139">
        <v>1</v>
      </c>
      <c r="G563" s="479"/>
      <c r="H563" s="479"/>
      <c r="I563" s="480">
        <f t="shared" si="25"/>
        <v>0</v>
      </c>
      <c r="J563" s="487"/>
      <c r="K563" s="488"/>
    </row>
    <row r="564" spans="1:11" ht="24">
      <c r="A564" s="138"/>
      <c r="B564" s="139" t="s">
        <v>66</v>
      </c>
      <c r="C564" s="140" t="s">
        <v>60</v>
      </c>
      <c r="D564" s="139" t="s">
        <v>17</v>
      </c>
      <c r="E564" s="139">
        <v>7</v>
      </c>
      <c r="F564" s="139">
        <v>2</v>
      </c>
      <c r="G564" s="479"/>
      <c r="H564" s="479"/>
      <c r="I564" s="480">
        <f t="shared" si="25"/>
        <v>0</v>
      </c>
      <c r="J564" s="487"/>
      <c r="K564" s="488"/>
    </row>
    <row r="565" spans="1:11" ht="12.75" customHeight="1">
      <c r="A565" s="138"/>
      <c r="B565" s="139" t="s">
        <v>66</v>
      </c>
      <c r="C565" s="142" t="s">
        <v>174</v>
      </c>
      <c r="D565" s="139" t="s">
        <v>17</v>
      </c>
      <c r="E565" s="139">
        <v>7</v>
      </c>
      <c r="F565" s="139">
        <v>1</v>
      </c>
      <c r="G565" s="479"/>
      <c r="H565" s="479"/>
      <c r="I565" s="480">
        <f t="shared" si="25"/>
        <v>0</v>
      </c>
      <c r="J565" s="487"/>
      <c r="K565" s="488"/>
    </row>
    <row r="566" spans="1:11" ht="12.75" customHeight="1">
      <c r="A566" s="138"/>
      <c r="B566" s="139" t="s">
        <v>66</v>
      </c>
      <c r="C566" s="146" t="s">
        <v>147</v>
      </c>
      <c r="D566" s="139" t="s">
        <v>17</v>
      </c>
      <c r="E566" s="139">
        <v>5</v>
      </c>
      <c r="F566" s="139">
        <v>1</v>
      </c>
      <c r="G566" s="479"/>
      <c r="H566" s="479"/>
      <c r="I566" s="480">
        <f t="shared" si="25"/>
        <v>0</v>
      </c>
      <c r="J566" s="485"/>
      <c r="K566" s="486"/>
    </row>
    <row r="567" spans="1:11" ht="12.75" customHeight="1">
      <c r="A567" s="138"/>
      <c r="B567" s="139" t="s">
        <v>66</v>
      </c>
      <c r="C567" s="144" t="s">
        <v>87</v>
      </c>
      <c r="D567" s="139" t="s">
        <v>17</v>
      </c>
      <c r="E567" s="139">
        <v>2</v>
      </c>
      <c r="F567" s="139">
        <v>1</v>
      </c>
      <c r="G567" s="479"/>
      <c r="H567" s="479"/>
      <c r="I567" s="480">
        <f t="shared" si="25"/>
        <v>0</v>
      </c>
      <c r="J567" s="485"/>
      <c r="K567" s="486"/>
    </row>
    <row r="568" spans="1:11" ht="12.75" customHeight="1">
      <c r="A568" s="138"/>
      <c r="B568" s="139" t="s">
        <v>66</v>
      </c>
      <c r="C568" s="144" t="s">
        <v>173</v>
      </c>
      <c r="D568" s="145" t="s">
        <v>20</v>
      </c>
      <c r="E568" s="139">
        <v>0.7</v>
      </c>
      <c r="F568" s="139">
        <v>12</v>
      </c>
      <c r="G568" s="479"/>
      <c r="H568" s="479"/>
      <c r="I568" s="480">
        <f t="shared" si="25"/>
        <v>0</v>
      </c>
      <c r="J568" s="485"/>
      <c r="K568" s="486"/>
    </row>
    <row r="569" spans="1:11" ht="15">
      <c r="A569" s="234" t="s">
        <v>12</v>
      </c>
      <c r="B569" s="235"/>
      <c r="C569" s="224"/>
      <c r="D569" s="225"/>
      <c r="E569" s="236"/>
      <c r="F569" s="236"/>
      <c r="G569" s="457"/>
      <c r="H569" s="458">
        <f>SUM(H561:I568)</f>
        <v>0</v>
      </c>
      <c r="I569" s="458"/>
      <c r="J569" s="459"/>
      <c r="K569" s="460"/>
    </row>
    <row r="570" spans="1:11" ht="15.75" thickBot="1">
      <c r="A570" s="237" t="s">
        <v>43</v>
      </c>
      <c r="B570" s="238"/>
      <c r="C570" s="228"/>
      <c r="D570" s="229"/>
      <c r="E570" s="239"/>
      <c r="F570" s="239"/>
      <c r="G570" s="461"/>
      <c r="H570" s="474">
        <f>H569/100*21</f>
        <v>0</v>
      </c>
      <c r="I570" s="474"/>
      <c r="J570" s="463"/>
      <c r="K570" s="464"/>
    </row>
    <row r="571" spans="1:11" ht="15.75" thickBot="1">
      <c r="A571" s="240" t="s">
        <v>44</v>
      </c>
      <c r="B571" s="241"/>
      <c r="C571" s="232"/>
      <c r="D571" s="233"/>
      <c r="E571" s="242"/>
      <c r="F571" s="242"/>
      <c r="G571" s="465"/>
      <c r="H571" s="466">
        <f>SUM(H569:I570)</f>
        <v>0</v>
      </c>
      <c r="I571" s="466"/>
      <c r="J571" s="467"/>
      <c r="K571" s="468"/>
    </row>
    <row r="572" spans="1:11" ht="15">
      <c r="A572" s="289"/>
      <c r="B572" s="55"/>
      <c r="C572" s="135"/>
      <c r="D572" s="55"/>
      <c r="E572" s="55"/>
      <c r="F572" s="55"/>
      <c r="G572" s="475"/>
      <c r="H572" s="475"/>
      <c r="I572" s="478"/>
      <c r="J572" s="478"/>
      <c r="K572" s="478"/>
    </row>
    <row r="573" spans="1:11" ht="15">
      <c r="A573" s="89" t="s">
        <v>235</v>
      </c>
      <c r="B573" s="55"/>
      <c r="C573" s="135"/>
      <c r="D573" s="55"/>
      <c r="E573" s="55"/>
      <c r="F573" s="55"/>
      <c r="G573" s="475"/>
      <c r="H573" s="475"/>
      <c r="I573" s="478"/>
      <c r="J573" s="478"/>
      <c r="K573" s="478"/>
    </row>
    <row r="574" spans="1:11" ht="24">
      <c r="A574" s="138"/>
      <c r="B574" s="139" t="s">
        <v>66</v>
      </c>
      <c r="C574" s="140" t="s">
        <v>85</v>
      </c>
      <c r="D574" s="139" t="s">
        <v>15</v>
      </c>
      <c r="E574" s="139">
        <v>21</v>
      </c>
      <c r="F574" s="139">
        <v>4</v>
      </c>
      <c r="G574" s="479"/>
      <c r="H574" s="479"/>
      <c r="I574" s="480">
        <f aca="true" t="shared" si="26" ref="I574:I579">E574*F574*G574</f>
        <v>0</v>
      </c>
      <c r="J574" s="485"/>
      <c r="K574" s="486"/>
    </row>
    <row r="575" spans="1:11" ht="24">
      <c r="A575" s="138"/>
      <c r="B575" s="139" t="s">
        <v>66</v>
      </c>
      <c r="C575" s="140" t="s">
        <v>86</v>
      </c>
      <c r="D575" s="139" t="s">
        <v>17</v>
      </c>
      <c r="E575" s="139">
        <v>7</v>
      </c>
      <c r="F575" s="139">
        <v>2</v>
      </c>
      <c r="G575" s="479"/>
      <c r="H575" s="479"/>
      <c r="I575" s="480">
        <f t="shared" si="26"/>
        <v>0</v>
      </c>
      <c r="J575" s="487"/>
      <c r="K575" s="488"/>
    </row>
    <row r="576" spans="1:11" ht="36" customHeight="1">
      <c r="A576" s="60"/>
      <c r="B576" s="86" t="s">
        <v>66</v>
      </c>
      <c r="C576" s="61" t="s">
        <v>221</v>
      </c>
      <c r="D576" s="86" t="s">
        <v>17</v>
      </c>
      <c r="E576" s="86">
        <v>7</v>
      </c>
      <c r="F576" s="86">
        <v>1</v>
      </c>
      <c r="G576" s="449"/>
      <c r="H576" s="449"/>
      <c r="I576" s="450">
        <f t="shared" si="26"/>
        <v>0</v>
      </c>
      <c r="J576" s="390"/>
      <c r="K576" s="469"/>
    </row>
    <row r="577" spans="1:11" ht="12.75" customHeight="1">
      <c r="A577" s="141"/>
      <c r="B577" s="139" t="s">
        <v>66</v>
      </c>
      <c r="C577" s="142" t="s">
        <v>174</v>
      </c>
      <c r="D577" s="143" t="s">
        <v>17</v>
      </c>
      <c r="E577" s="143">
        <v>7</v>
      </c>
      <c r="F577" s="143">
        <v>1</v>
      </c>
      <c r="G577" s="479"/>
      <c r="H577" s="482"/>
      <c r="I577" s="483">
        <f t="shared" si="26"/>
        <v>0</v>
      </c>
      <c r="J577" s="484"/>
      <c r="K577" s="489"/>
    </row>
    <row r="578" spans="1:11" ht="12.75" customHeight="1">
      <c r="A578" s="138"/>
      <c r="B578" s="139" t="s">
        <v>66</v>
      </c>
      <c r="C578" s="144" t="s">
        <v>87</v>
      </c>
      <c r="D578" s="139" t="s">
        <v>17</v>
      </c>
      <c r="E578" s="139">
        <v>2</v>
      </c>
      <c r="F578" s="139">
        <v>1</v>
      </c>
      <c r="G578" s="479"/>
      <c r="H578" s="479"/>
      <c r="I578" s="480">
        <f t="shared" si="26"/>
        <v>0</v>
      </c>
      <c r="J578" s="485"/>
      <c r="K578" s="486"/>
    </row>
    <row r="579" spans="1:11" ht="12.75" customHeight="1">
      <c r="A579" s="138"/>
      <c r="B579" s="139" t="s">
        <v>66</v>
      </c>
      <c r="C579" s="144" t="s">
        <v>173</v>
      </c>
      <c r="D579" s="145" t="s">
        <v>20</v>
      </c>
      <c r="E579" s="139">
        <v>0.7</v>
      </c>
      <c r="F579" s="139">
        <v>12</v>
      </c>
      <c r="G579" s="479"/>
      <c r="H579" s="479"/>
      <c r="I579" s="480">
        <f t="shared" si="26"/>
        <v>0</v>
      </c>
      <c r="J579" s="485"/>
      <c r="K579" s="486"/>
    </row>
    <row r="580" spans="1:11" ht="15">
      <c r="A580" s="234" t="s">
        <v>12</v>
      </c>
      <c r="B580" s="235"/>
      <c r="C580" s="224"/>
      <c r="D580" s="225"/>
      <c r="E580" s="236"/>
      <c r="F580" s="236"/>
      <c r="G580" s="457"/>
      <c r="H580" s="458">
        <f>SUM(H574:I579)</f>
        <v>0</v>
      </c>
      <c r="I580" s="458"/>
      <c r="J580" s="459"/>
      <c r="K580" s="460"/>
    </row>
    <row r="581" spans="1:11" ht="15.75" thickBot="1">
      <c r="A581" s="237" t="s">
        <v>43</v>
      </c>
      <c r="B581" s="238"/>
      <c r="C581" s="228"/>
      <c r="D581" s="229"/>
      <c r="E581" s="239"/>
      <c r="F581" s="239"/>
      <c r="G581" s="461"/>
      <c r="H581" s="474">
        <f>H580/100*21</f>
        <v>0</v>
      </c>
      <c r="I581" s="474"/>
      <c r="J581" s="463"/>
      <c r="K581" s="464"/>
    </row>
    <row r="582" spans="1:11" ht="15.75" thickBot="1">
      <c r="A582" s="240" t="s">
        <v>44</v>
      </c>
      <c r="B582" s="241"/>
      <c r="C582" s="232"/>
      <c r="D582" s="233"/>
      <c r="E582" s="242"/>
      <c r="F582" s="242"/>
      <c r="G582" s="465"/>
      <c r="H582" s="466">
        <f>SUM(H580:I581)</f>
        <v>0</v>
      </c>
      <c r="I582" s="466"/>
      <c r="J582" s="467"/>
      <c r="K582" s="468"/>
    </row>
    <row r="583" spans="1:11" ht="15">
      <c r="A583" s="289"/>
      <c r="B583" s="55"/>
      <c r="C583" s="135"/>
      <c r="D583" s="55"/>
      <c r="E583" s="56"/>
      <c r="F583" s="56"/>
      <c r="G583" s="475"/>
      <c r="H583" s="475"/>
      <c r="I583" s="478"/>
      <c r="J583" s="478"/>
      <c r="K583" s="478"/>
    </row>
    <row r="584" spans="1:11" ht="15">
      <c r="A584" s="87" t="s">
        <v>236</v>
      </c>
      <c r="B584" s="55"/>
      <c r="C584" s="135"/>
      <c r="D584" s="55"/>
      <c r="E584" s="56"/>
      <c r="F584" s="56"/>
      <c r="G584" s="475"/>
      <c r="H584" s="475"/>
      <c r="I584" s="477"/>
      <c r="J584" s="477"/>
      <c r="K584" s="477"/>
    </row>
    <row r="585" spans="1:11" ht="24">
      <c r="A585" s="138"/>
      <c r="B585" s="139" t="s">
        <v>66</v>
      </c>
      <c r="C585" s="140" t="s">
        <v>85</v>
      </c>
      <c r="D585" s="139" t="s">
        <v>15</v>
      </c>
      <c r="E585" s="139">
        <v>21</v>
      </c>
      <c r="F585" s="139">
        <v>4</v>
      </c>
      <c r="G585" s="479"/>
      <c r="H585" s="479"/>
      <c r="I585" s="480">
        <f>E585*F585*G585</f>
        <v>0</v>
      </c>
      <c r="J585" s="481"/>
      <c r="K585" s="481"/>
    </row>
    <row r="586" spans="1:11" ht="24">
      <c r="A586" s="138"/>
      <c r="B586" s="139" t="s">
        <v>66</v>
      </c>
      <c r="C586" s="140" t="s">
        <v>86</v>
      </c>
      <c r="D586" s="139" t="s">
        <v>17</v>
      </c>
      <c r="E586" s="139">
        <v>7</v>
      </c>
      <c r="F586" s="139">
        <v>2</v>
      </c>
      <c r="G586" s="479"/>
      <c r="H586" s="479"/>
      <c r="I586" s="480">
        <f>E586*F586*G586</f>
        <v>0</v>
      </c>
      <c r="J586" s="481"/>
      <c r="K586" s="481"/>
    </row>
    <row r="587" spans="1:11" ht="12.75" customHeight="1">
      <c r="A587" s="141"/>
      <c r="B587" s="139" t="s">
        <v>66</v>
      </c>
      <c r="C587" s="142" t="s">
        <v>174</v>
      </c>
      <c r="D587" s="143" t="s">
        <v>17</v>
      </c>
      <c r="E587" s="143">
        <v>7</v>
      </c>
      <c r="F587" s="143">
        <v>1</v>
      </c>
      <c r="G587" s="479"/>
      <c r="H587" s="482"/>
      <c r="I587" s="483">
        <f>E587*F587*G587</f>
        <v>0</v>
      </c>
      <c r="J587" s="484"/>
      <c r="K587" s="484"/>
    </row>
    <row r="588" spans="1:11" ht="12.75" customHeight="1">
      <c r="A588" s="147"/>
      <c r="B588" s="148" t="s">
        <v>66</v>
      </c>
      <c r="C588" s="149" t="s">
        <v>89</v>
      </c>
      <c r="D588" s="148" t="s">
        <v>17</v>
      </c>
      <c r="E588" s="148">
        <v>2</v>
      </c>
      <c r="F588" s="148">
        <v>1</v>
      </c>
      <c r="G588" s="490"/>
      <c r="H588" s="490"/>
      <c r="I588" s="491">
        <f>E588*F588*G588</f>
        <v>0</v>
      </c>
      <c r="J588" s="491"/>
      <c r="K588" s="491"/>
    </row>
    <row r="589" spans="1:11" ht="12.75" customHeight="1">
      <c r="A589" s="138"/>
      <c r="B589" s="139" t="s">
        <v>66</v>
      </c>
      <c r="C589" s="144" t="s">
        <v>173</v>
      </c>
      <c r="D589" s="145" t="s">
        <v>20</v>
      </c>
      <c r="E589" s="139">
        <v>0.7</v>
      </c>
      <c r="F589" s="139">
        <v>12</v>
      </c>
      <c r="G589" s="479"/>
      <c r="H589" s="479"/>
      <c r="I589" s="480">
        <f>E589*F589*G589</f>
        <v>0</v>
      </c>
      <c r="J589" s="485"/>
      <c r="K589" s="486"/>
    </row>
    <row r="590" spans="1:11" ht="15">
      <c r="A590" s="234" t="s">
        <v>12</v>
      </c>
      <c r="B590" s="235"/>
      <c r="C590" s="224"/>
      <c r="D590" s="225"/>
      <c r="E590" s="236"/>
      <c r="F590" s="236"/>
      <c r="G590" s="457"/>
      <c r="H590" s="458">
        <f>SUM(H585:I589)</f>
        <v>0</v>
      </c>
      <c r="I590" s="458"/>
      <c r="J590" s="459"/>
      <c r="K590" s="460"/>
    </row>
    <row r="591" spans="1:11" ht="15.75" thickBot="1">
      <c r="A591" s="237" t="s">
        <v>43</v>
      </c>
      <c r="B591" s="238"/>
      <c r="C591" s="228"/>
      <c r="D591" s="229"/>
      <c r="E591" s="239"/>
      <c r="F591" s="239"/>
      <c r="G591" s="461"/>
      <c r="H591" s="474">
        <f>H590/100*21</f>
        <v>0</v>
      </c>
      <c r="I591" s="474"/>
      <c r="J591" s="463"/>
      <c r="K591" s="464"/>
    </row>
    <row r="592" spans="1:11" ht="15.75" thickBot="1">
      <c r="A592" s="240" t="s">
        <v>44</v>
      </c>
      <c r="B592" s="241"/>
      <c r="C592" s="232"/>
      <c r="D592" s="233"/>
      <c r="E592" s="242"/>
      <c r="F592" s="242"/>
      <c r="G592" s="465"/>
      <c r="H592" s="466">
        <f>SUM(H590:I591)</f>
        <v>0</v>
      </c>
      <c r="I592" s="466"/>
      <c r="J592" s="467"/>
      <c r="K592" s="468"/>
    </row>
    <row r="593" spans="1:11" ht="15.75" thickBot="1">
      <c r="A593" s="91"/>
      <c r="B593" s="91"/>
      <c r="C593" s="135"/>
      <c r="D593" s="55"/>
      <c r="E593" s="56"/>
      <c r="F593" s="56"/>
      <c r="G593" s="55"/>
      <c r="H593" s="55"/>
      <c r="I593" s="290"/>
      <c r="J593" s="286"/>
      <c r="K593" s="286"/>
    </row>
    <row r="594" spans="1:11" ht="15">
      <c r="A594" s="261" t="s">
        <v>162</v>
      </c>
      <c r="B594" s="262"/>
      <c r="C594" s="263"/>
      <c r="D594" s="264"/>
      <c r="E594" s="265"/>
      <c r="F594" s="265"/>
      <c r="G594" s="264"/>
      <c r="H594" s="376">
        <f>H590+H580+H569+H556+H544</f>
        <v>0</v>
      </c>
      <c r="I594" s="376"/>
      <c r="J594" s="266"/>
      <c r="K594" s="267"/>
    </row>
    <row r="595" spans="1:11" ht="15.75" thickBot="1">
      <c r="A595" s="268" t="s">
        <v>43</v>
      </c>
      <c r="B595" s="245"/>
      <c r="C595" s="246"/>
      <c r="D595" s="247"/>
      <c r="E595" s="248"/>
      <c r="F595" s="248"/>
      <c r="G595" s="247"/>
      <c r="H595" s="249"/>
      <c r="I595" s="250">
        <f>H594*0.21</f>
        <v>0</v>
      </c>
      <c r="J595" s="251"/>
      <c r="K595" s="269"/>
    </row>
    <row r="596" spans="1:11" ht="15.75" thickBot="1">
      <c r="A596" s="252" t="s">
        <v>163</v>
      </c>
      <c r="B596" s="253"/>
      <c r="C596" s="254"/>
      <c r="D596" s="255"/>
      <c r="E596" s="256"/>
      <c r="F596" s="256"/>
      <c r="G596" s="255"/>
      <c r="H596" s="257"/>
      <c r="I596" s="258">
        <f>H592+H582+H571+H558+H546</f>
        <v>0</v>
      </c>
      <c r="J596" s="259"/>
      <c r="K596" s="260"/>
    </row>
    <row r="597" spans="1:11" ht="15.75" thickBot="1">
      <c r="A597" s="91"/>
      <c r="B597" s="91"/>
      <c r="C597" s="135"/>
      <c r="D597" s="55"/>
      <c r="E597" s="56"/>
      <c r="F597" s="56"/>
      <c r="G597" s="55"/>
      <c r="H597" s="55"/>
      <c r="I597" s="290"/>
      <c r="J597" s="286"/>
      <c r="K597" s="286"/>
    </row>
    <row r="598" spans="1:11" ht="15.75" thickBot="1">
      <c r="A598" s="373" t="s">
        <v>91</v>
      </c>
      <c r="B598" s="374"/>
      <c r="C598" s="374"/>
      <c r="D598" s="374"/>
      <c r="E598" s="374"/>
      <c r="F598" s="374"/>
      <c r="G598" s="374"/>
      <c r="H598" s="374"/>
      <c r="I598" s="374"/>
      <c r="J598" s="374"/>
      <c r="K598" s="375"/>
    </row>
    <row r="599" spans="1:11" ht="15">
      <c r="A599" s="53" t="s">
        <v>58</v>
      </c>
      <c r="B599" s="58"/>
      <c r="C599" s="134"/>
      <c r="D599" s="58"/>
      <c r="E599" s="58"/>
      <c r="F599" s="58"/>
      <c r="G599" s="58"/>
      <c r="H599" s="58"/>
      <c r="I599" s="58"/>
      <c r="J599" s="287"/>
      <c r="K599" s="286"/>
    </row>
    <row r="600" spans="1:11" ht="24">
      <c r="A600" s="138"/>
      <c r="B600" s="139" t="s">
        <v>66</v>
      </c>
      <c r="C600" s="140" t="s">
        <v>85</v>
      </c>
      <c r="D600" s="139" t="s">
        <v>15</v>
      </c>
      <c r="E600" s="139">
        <v>9</v>
      </c>
      <c r="F600" s="139">
        <v>4</v>
      </c>
      <c r="G600" s="479"/>
      <c r="H600" s="479"/>
      <c r="I600" s="480">
        <f>E600*F600*G600</f>
        <v>0</v>
      </c>
      <c r="J600" s="485"/>
      <c r="K600" s="486"/>
    </row>
    <row r="601" spans="1:11" ht="24">
      <c r="A601" s="138"/>
      <c r="B601" s="139" t="s">
        <v>66</v>
      </c>
      <c r="C601" s="140" t="s">
        <v>86</v>
      </c>
      <c r="D601" s="139" t="s">
        <v>17</v>
      </c>
      <c r="E601" s="139">
        <v>3</v>
      </c>
      <c r="F601" s="139">
        <v>2</v>
      </c>
      <c r="G601" s="479"/>
      <c r="H601" s="479"/>
      <c r="I601" s="480">
        <f>E601*F601*G601</f>
        <v>0</v>
      </c>
      <c r="J601" s="487"/>
      <c r="K601" s="488"/>
    </row>
    <row r="602" spans="1:11" ht="24">
      <c r="A602" s="138"/>
      <c r="B602" s="139" t="s">
        <v>66</v>
      </c>
      <c r="C602" s="140" t="s">
        <v>59</v>
      </c>
      <c r="D602" s="139" t="s">
        <v>17</v>
      </c>
      <c r="E602" s="139">
        <v>3</v>
      </c>
      <c r="F602" s="139">
        <v>1</v>
      </c>
      <c r="G602" s="479"/>
      <c r="H602" s="479"/>
      <c r="I602" s="480">
        <f>E602*F602*G602</f>
        <v>0</v>
      </c>
      <c r="J602" s="487"/>
      <c r="K602" s="488"/>
    </row>
    <row r="603" spans="1:11" ht="24">
      <c r="A603" s="138"/>
      <c r="B603" s="139" t="s">
        <v>66</v>
      </c>
      <c r="C603" s="140" t="s">
        <v>60</v>
      </c>
      <c r="D603" s="139" t="s">
        <v>17</v>
      </c>
      <c r="E603" s="139">
        <v>3</v>
      </c>
      <c r="F603" s="139">
        <v>2</v>
      </c>
      <c r="G603" s="479"/>
      <c r="H603" s="479"/>
      <c r="I603" s="480">
        <f>E603*F603*G603</f>
        <v>0</v>
      </c>
      <c r="J603" s="487"/>
      <c r="K603" s="488"/>
    </row>
    <row r="604" spans="1:11" ht="12.75" customHeight="1">
      <c r="A604" s="138"/>
      <c r="B604" s="139" t="s">
        <v>66</v>
      </c>
      <c r="C604" s="144" t="s">
        <v>173</v>
      </c>
      <c r="D604" s="145" t="s">
        <v>20</v>
      </c>
      <c r="E604" s="139">
        <v>0.3</v>
      </c>
      <c r="F604" s="139">
        <v>12</v>
      </c>
      <c r="G604" s="479"/>
      <c r="H604" s="479"/>
      <c r="I604" s="480">
        <f>E604*F604*G604</f>
        <v>0</v>
      </c>
      <c r="J604" s="485"/>
      <c r="K604" s="486"/>
    </row>
    <row r="605" spans="1:11" ht="15">
      <c r="A605" s="222" t="s">
        <v>12</v>
      </c>
      <c r="B605" s="223"/>
      <c r="C605" s="224"/>
      <c r="D605" s="225"/>
      <c r="E605" s="225"/>
      <c r="F605" s="225"/>
      <c r="G605" s="457"/>
      <c r="H605" s="458">
        <f>SUM(H600:I604)</f>
        <v>0</v>
      </c>
      <c r="I605" s="458"/>
      <c r="J605" s="459"/>
      <c r="K605" s="460"/>
    </row>
    <row r="606" spans="1:11" ht="15.75" thickBot="1">
      <c r="A606" s="226" t="s">
        <v>43</v>
      </c>
      <c r="B606" s="227"/>
      <c r="C606" s="228"/>
      <c r="D606" s="229"/>
      <c r="E606" s="229"/>
      <c r="F606" s="229"/>
      <c r="G606" s="461"/>
      <c r="H606" s="474">
        <f>H605/100*21</f>
        <v>0</v>
      </c>
      <c r="I606" s="474"/>
      <c r="J606" s="463"/>
      <c r="K606" s="464"/>
    </row>
    <row r="607" spans="1:11" ht="15.75" thickBot="1">
      <c r="A607" s="230" t="s">
        <v>44</v>
      </c>
      <c r="B607" s="231"/>
      <c r="C607" s="232"/>
      <c r="D607" s="233"/>
      <c r="E607" s="233"/>
      <c r="F607" s="233"/>
      <c r="G607" s="465"/>
      <c r="H607" s="466">
        <f>SUM(H605:I606)</f>
        <v>0</v>
      </c>
      <c r="I607" s="466"/>
      <c r="J607" s="467"/>
      <c r="K607" s="468"/>
    </row>
    <row r="608" spans="1:11" ht="15">
      <c r="A608" s="55"/>
      <c r="B608" s="55"/>
      <c r="C608" s="135"/>
      <c r="D608" s="55"/>
      <c r="E608" s="55"/>
      <c r="F608" s="55"/>
      <c r="G608" s="475"/>
      <c r="H608" s="475"/>
      <c r="I608" s="476"/>
      <c r="J608" s="477"/>
      <c r="K608" s="477"/>
    </row>
    <row r="609" spans="1:11" ht="15">
      <c r="A609" s="87" t="s">
        <v>233</v>
      </c>
      <c r="B609" s="286"/>
      <c r="C609" s="288"/>
      <c r="D609" s="286"/>
      <c r="E609" s="286"/>
      <c r="F609" s="286"/>
      <c r="G609" s="477"/>
      <c r="H609" s="477"/>
      <c r="I609" s="477"/>
      <c r="J609" s="477"/>
      <c r="K609" s="477"/>
    </row>
    <row r="610" spans="1:11" ht="24">
      <c r="A610" s="138"/>
      <c r="B610" s="139" t="s">
        <v>66</v>
      </c>
      <c r="C610" s="140" t="s">
        <v>85</v>
      </c>
      <c r="D610" s="139" t="s">
        <v>15</v>
      </c>
      <c r="E610" s="139">
        <v>9</v>
      </c>
      <c r="F610" s="139">
        <v>4</v>
      </c>
      <c r="G610" s="479"/>
      <c r="H610" s="479"/>
      <c r="I610" s="480">
        <f aca="true" t="shared" si="27" ref="I610:I615">E610*F610*G610</f>
        <v>0</v>
      </c>
      <c r="J610" s="485"/>
      <c r="K610" s="486"/>
    </row>
    <row r="611" spans="1:11" ht="24">
      <c r="A611" s="138"/>
      <c r="B611" s="139" t="s">
        <v>66</v>
      </c>
      <c r="C611" s="140" t="s">
        <v>86</v>
      </c>
      <c r="D611" s="139" t="s">
        <v>17</v>
      </c>
      <c r="E611" s="139">
        <v>3</v>
      </c>
      <c r="F611" s="139">
        <v>2</v>
      </c>
      <c r="G611" s="479"/>
      <c r="H611" s="479"/>
      <c r="I611" s="480">
        <f t="shared" si="27"/>
        <v>0</v>
      </c>
      <c r="J611" s="487"/>
      <c r="K611" s="488"/>
    </row>
    <row r="612" spans="1:11" ht="24">
      <c r="A612" s="138"/>
      <c r="B612" s="139" t="s">
        <v>66</v>
      </c>
      <c r="C612" s="140" t="s">
        <v>59</v>
      </c>
      <c r="D612" s="139" t="s">
        <v>17</v>
      </c>
      <c r="E612" s="139">
        <v>3</v>
      </c>
      <c r="F612" s="139">
        <v>1</v>
      </c>
      <c r="G612" s="479"/>
      <c r="H612" s="479"/>
      <c r="I612" s="480">
        <f t="shared" si="27"/>
        <v>0</v>
      </c>
      <c r="J612" s="487"/>
      <c r="K612" s="488"/>
    </row>
    <row r="613" spans="1:11" ht="24">
      <c r="A613" s="138"/>
      <c r="B613" s="139" t="s">
        <v>66</v>
      </c>
      <c r="C613" s="140" t="s">
        <v>60</v>
      </c>
      <c r="D613" s="139" t="s">
        <v>17</v>
      </c>
      <c r="E613" s="139">
        <v>3</v>
      </c>
      <c r="F613" s="139">
        <v>2</v>
      </c>
      <c r="G613" s="479"/>
      <c r="H613" s="479"/>
      <c r="I613" s="480">
        <f t="shared" si="27"/>
        <v>0</v>
      </c>
      <c r="J613" s="487"/>
      <c r="K613" s="488"/>
    </row>
    <row r="614" spans="1:11" ht="12.75" customHeight="1">
      <c r="A614" s="138"/>
      <c r="B614" s="139" t="s">
        <v>66</v>
      </c>
      <c r="C614" s="142" t="s">
        <v>174</v>
      </c>
      <c r="D614" s="139" t="s">
        <v>17</v>
      </c>
      <c r="E614" s="139">
        <v>3</v>
      </c>
      <c r="F614" s="139">
        <v>1</v>
      </c>
      <c r="G614" s="479"/>
      <c r="H614" s="479"/>
      <c r="I614" s="480">
        <f t="shared" si="27"/>
        <v>0</v>
      </c>
      <c r="J614" s="487"/>
      <c r="K614" s="488"/>
    </row>
    <row r="615" spans="1:11" ht="12.75" customHeight="1">
      <c r="A615" s="138"/>
      <c r="B615" s="139" t="s">
        <v>66</v>
      </c>
      <c r="C615" s="144" t="s">
        <v>173</v>
      </c>
      <c r="D615" s="145" t="s">
        <v>20</v>
      </c>
      <c r="E615" s="139">
        <v>0.3</v>
      </c>
      <c r="F615" s="139">
        <v>12</v>
      </c>
      <c r="G615" s="479"/>
      <c r="H615" s="479"/>
      <c r="I615" s="480">
        <f t="shared" si="27"/>
        <v>0</v>
      </c>
      <c r="J615" s="485"/>
      <c r="K615" s="486"/>
    </row>
    <row r="616" spans="1:11" ht="15">
      <c r="A616" s="234" t="s">
        <v>12</v>
      </c>
      <c r="B616" s="235"/>
      <c r="C616" s="224"/>
      <c r="D616" s="225"/>
      <c r="E616" s="236"/>
      <c r="F616" s="236"/>
      <c r="G616" s="457"/>
      <c r="H616" s="458">
        <f>SUM(H610:I615)</f>
        <v>0</v>
      </c>
      <c r="I616" s="458"/>
      <c r="J616" s="459"/>
      <c r="K616" s="460"/>
    </row>
    <row r="617" spans="1:11" ht="15.75" thickBot="1">
      <c r="A617" s="237" t="s">
        <v>43</v>
      </c>
      <c r="B617" s="238"/>
      <c r="C617" s="228"/>
      <c r="D617" s="229"/>
      <c r="E617" s="239"/>
      <c r="F617" s="239"/>
      <c r="G617" s="461"/>
      <c r="H617" s="474">
        <f>H616/100*21</f>
        <v>0</v>
      </c>
      <c r="I617" s="474"/>
      <c r="J617" s="463"/>
      <c r="K617" s="464"/>
    </row>
    <row r="618" spans="1:11" ht="15.75" thickBot="1">
      <c r="A618" s="240" t="s">
        <v>44</v>
      </c>
      <c r="B618" s="241"/>
      <c r="C618" s="232"/>
      <c r="D618" s="233"/>
      <c r="E618" s="242"/>
      <c r="F618" s="242"/>
      <c r="G618" s="465"/>
      <c r="H618" s="466">
        <f>SUM(H616:I617)</f>
        <v>0</v>
      </c>
      <c r="I618" s="466"/>
      <c r="J618" s="467"/>
      <c r="K618" s="468"/>
    </row>
    <row r="619" spans="1:11" ht="15">
      <c r="A619" s="88"/>
      <c r="B619" s="55"/>
      <c r="C619" s="135"/>
      <c r="D619" s="55"/>
      <c r="E619" s="55"/>
      <c r="F619" s="55"/>
      <c r="G619" s="475"/>
      <c r="H619" s="475"/>
      <c r="I619" s="477"/>
      <c r="J619" s="477"/>
      <c r="K619" s="477"/>
    </row>
    <row r="620" spans="1:11" ht="15">
      <c r="A620" s="89" t="s">
        <v>234</v>
      </c>
      <c r="B620" s="55"/>
      <c r="C620" s="135"/>
      <c r="D620" s="55"/>
      <c r="E620" s="55"/>
      <c r="F620" s="55"/>
      <c r="G620" s="475"/>
      <c r="H620" s="475"/>
      <c r="I620" s="477"/>
      <c r="J620" s="477"/>
      <c r="K620" s="477"/>
    </row>
    <row r="621" spans="1:11" ht="24">
      <c r="A621" s="138"/>
      <c r="B621" s="139" t="s">
        <v>66</v>
      </c>
      <c r="C621" s="140" t="s">
        <v>85</v>
      </c>
      <c r="D621" s="139" t="s">
        <v>15</v>
      </c>
      <c r="E621" s="139">
        <v>9</v>
      </c>
      <c r="F621" s="139">
        <v>4</v>
      </c>
      <c r="G621" s="479"/>
      <c r="H621" s="479"/>
      <c r="I621" s="480">
        <f aca="true" t="shared" si="28" ref="I621:I627">E621*F621*G621</f>
        <v>0</v>
      </c>
      <c r="J621" s="485"/>
      <c r="K621" s="486"/>
    </row>
    <row r="622" spans="1:11" ht="24">
      <c r="A622" s="138"/>
      <c r="B622" s="139" t="s">
        <v>66</v>
      </c>
      <c r="C622" s="140" t="s">
        <v>86</v>
      </c>
      <c r="D622" s="139" t="s">
        <v>17</v>
      </c>
      <c r="E622" s="139">
        <v>3</v>
      </c>
      <c r="F622" s="139">
        <v>2</v>
      </c>
      <c r="G622" s="479"/>
      <c r="H622" s="479"/>
      <c r="I622" s="480">
        <f t="shared" si="28"/>
        <v>0</v>
      </c>
      <c r="J622" s="487"/>
      <c r="K622" s="488"/>
    </row>
    <row r="623" spans="1:11" ht="24">
      <c r="A623" s="138"/>
      <c r="B623" s="139" t="s">
        <v>66</v>
      </c>
      <c r="C623" s="140" t="s">
        <v>59</v>
      </c>
      <c r="D623" s="139" t="s">
        <v>17</v>
      </c>
      <c r="E623" s="139">
        <v>3</v>
      </c>
      <c r="F623" s="139">
        <v>1</v>
      </c>
      <c r="G623" s="479"/>
      <c r="H623" s="479"/>
      <c r="I623" s="480">
        <f t="shared" si="28"/>
        <v>0</v>
      </c>
      <c r="J623" s="487"/>
      <c r="K623" s="488"/>
    </row>
    <row r="624" spans="1:11" ht="24">
      <c r="A624" s="138"/>
      <c r="B624" s="139" t="s">
        <v>66</v>
      </c>
      <c r="C624" s="140" t="s">
        <v>60</v>
      </c>
      <c r="D624" s="139" t="s">
        <v>17</v>
      </c>
      <c r="E624" s="139">
        <v>3</v>
      </c>
      <c r="F624" s="139">
        <v>2</v>
      </c>
      <c r="G624" s="479"/>
      <c r="H624" s="479"/>
      <c r="I624" s="480">
        <f t="shared" si="28"/>
        <v>0</v>
      </c>
      <c r="J624" s="487"/>
      <c r="K624" s="488"/>
    </row>
    <row r="625" spans="1:11" ht="12.75" customHeight="1">
      <c r="A625" s="138"/>
      <c r="B625" s="139" t="s">
        <v>66</v>
      </c>
      <c r="C625" s="142" t="s">
        <v>174</v>
      </c>
      <c r="D625" s="139" t="s">
        <v>17</v>
      </c>
      <c r="E625" s="139">
        <v>3</v>
      </c>
      <c r="F625" s="139">
        <v>1</v>
      </c>
      <c r="G625" s="479"/>
      <c r="H625" s="479"/>
      <c r="I625" s="480">
        <f t="shared" si="28"/>
        <v>0</v>
      </c>
      <c r="J625" s="487"/>
      <c r="K625" s="488"/>
    </row>
    <row r="626" spans="1:11" ht="12.75" customHeight="1">
      <c r="A626" s="138"/>
      <c r="B626" s="139" t="s">
        <v>66</v>
      </c>
      <c r="C626" s="146" t="s">
        <v>147</v>
      </c>
      <c r="D626" s="139" t="s">
        <v>17</v>
      </c>
      <c r="E626" s="139">
        <v>3</v>
      </c>
      <c r="F626" s="139">
        <v>1</v>
      </c>
      <c r="G626" s="479"/>
      <c r="H626" s="479"/>
      <c r="I626" s="480">
        <f t="shared" si="28"/>
        <v>0</v>
      </c>
      <c r="J626" s="485"/>
      <c r="K626" s="486"/>
    </row>
    <row r="627" spans="1:11" ht="12.75" customHeight="1">
      <c r="A627" s="138"/>
      <c r="B627" s="139" t="s">
        <v>66</v>
      </c>
      <c r="C627" s="144" t="s">
        <v>173</v>
      </c>
      <c r="D627" s="145" t="s">
        <v>20</v>
      </c>
      <c r="E627" s="139">
        <v>0.3</v>
      </c>
      <c r="F627" s="139">
        <v>12</v>
      </c>
      <c r="G627" s="479"/>
      <c r="H627" s="479"/>
      <c r="I627" s="480">
        <f t="shared" si="28"/>
        <v>0</v>
      </c>
      <c r="J627" s="485"/>
      <c r="K627" s="486"/>
    </row>
    <row r="628" spans="1:11" ht="15">
      <c r="A628" s="234" t="s">
        <v>12</v>
      </c>
      <c r="B628" s="235"/>
      <c r="C628" s="224"/>
      <c r="D628" s="225"/>
      <c r="E628" s="236"/>
      <c r="F628" s="236"/>
      <c r="G628" s="457"/>
      <c r="H628" s="458">
        <f>SUM(H621:I627)</f>
        <v>0</v>
      </c>
      <c r="I628" s="458"/>
      <c r="J628" s="459"/>
      <c r="K628" s="460"/>
    </row>
    <row r="629" spans="1:11" ht="15.75" thickBot="1">
      <c r="A629" s="237" t="s">
        <v>43</v>
      </c>
      <c r="B629" s="238"/>
      <c r="C629" s="228"/>
      <c r="D629" s="229"/>
      <c r="E629" s="239"/>
      <c r="F629" s="239"/>
      <c r="G629" s="461"/>
      <c r="H629" s="474">
        <f>H628/100*21</f>
        <v>0</v>
      </c>
      <c r="I629" s="474"/>
      <c r="J629" s="463"/>
      <c r="K629" s="464"/>
    </row>
    <row r="630" spans="1:11" ht="15.75" thickBot="1">
      <c r="A630" s="240" t="s">
        <v>44</v>
      </c>
      <c r="B630" s="241"/>
      <c r="C630" s="232"/>
      <c r="D630" s="233"/>
      <c r="E630" s="242"/>
      <c r="F630" s="242"/>
      <c r="G630" s="465"/>
      <c r="H630" s="466">
        <f>SUM(H628:I629)</f>
        <v>0</v>
      </c>
      <c r="I630" s="466"/>
      <c r="J630" s="467"/>
      <c r="K630" s="468"/>
    </row>
    <row r="631" spans="1:11" ht="15">
      <c r="A631" s="289"/>
      <c r="B631" s="55"/>
      <c r="C631" s="135"/>
      <c r="D631" s="55"/>
      <c r="E631" s="55"/>
      <c r="F631" s="55"/>
      <c r="G631" s="475"/>
      <c r="H631" s="475"/>
      <c r="I631" s="478"/>
      <c r="J631" s="478"/>
      <c r="K631" s="478"/>
    </row>
    <row r="632" spans="1:11" ht="15">
      <c r="A632" s="89" t="s">
        <v>235</v>
      </c>
      <c r="B632" s="55"/>
      <c r="C632" s="135"/>
      <c r="D632" s="55"/>
      <c r="E632" s="55"/>
      <c r="F632" s="55"/>
      <c r="G632" s="475"/>
      <c r="H632" s="475"/>
      <c r="I632" s="478"/>
      <c r="J632" s="478"/>
      <c r="K632" s="478"/>
    </row>
    <row r="633" spans="1:11" ht="24">
      <c r="A633" s="138"/>
      <c r="B633" s="139" t="s">
        <v>66</v>
      </c>
      <c r="C633" s="140" t="s">
        <v>85</v>
      </c>
      <c r="D633" s="139" t="s">
        <v>15</v>
      </c>
      <c r="E633" s="139">
        <v>9</v>
      </c>
      <c r="F633" s="139">
        <v>4</v>
      </c>
      <c r="G633" s="479"/>
      <c r="H633" s="479"/>
      <c r="I633" s="480">
        <f>E633*F633*G633</f>
        <v>0</v>
      </c>
      <c r="J633" s="485"/>
      <c r="K633" s="486"/>
    </row>
    <row r="634" spans="1:11" ht="24">
      <c r="A634" s="138"/>
      <c r="B634" s="139" t="s">
        <v>66</v>
      </c>
      <c r="C634" s="140" t="s">
        <v>86</v>
      </c>
      <c r="D634" s="139" t="s">
        <v>17</v>
      </c>
      <c r="E634" s="139">
        <v>3</v>
      </c>
      <c r="F634" s="139">
        <v>2</v>
      </c>
      <c r="G634" s="479"/>
      <c r="H634" s="479"/>
      <c r="I634" s="480">
        <f>E634*F634*G634</f>
        <v>0</v>
      </c>
      <c r="J634" s="487"/>
      <c r="K634" s="488"/>
    </row>
    <row r="635" spans="1:11" ht="36" customHeight="1">
      <c r="A635" s="60"/>
      <c r="B635" s="86" t="s">
        <v>66</v>
      </c>
      <c r="C635" s="61" t="s">
        <v>221</v>
      </c>
      <c r="D635" s="86" t="s">
        <v>17</v>
      </c>
      <c r="E635" s="86">
        <v>3</v>
      </c>
      <c r="F635" s="86">
        <v>1</v>
      </c>
      <c r="G635" s="449"/>
      <c r="H635" s="449"/>
      <c r="I635" s="450">
        <f>E635*F635*G635</f>
        <v>0</v>
      </c>
      <c r="J635" s="390"/>
      <c r="K635" s="469"/>
    </row>
    <row r="636" spans="1:11" ht="12.75" customHeight="1">
      <c r="A636" s="141"/>
      <c r="B636" s="139" t="s">
        <v>66</v>
      </c>
      <c r="C636" s="142" t="s">
        <v>174</v>
      </c>
      <c r="D636" s="143" t="s">
        <v>17</v>
      </c>
      <c r="E636" s="143">
        <v>3</v>
      </c>
      <c r="F636" s="143">
        <v>1</v>
      </c>
      <c r="G636" s="479"/>
      <c r="H636" s="482"/>
      <c r="I636" s="483">
        <f>E636*F636*G636</f>
        <v>0</v>
      </c>
      <c r="J636" s="484"/>
      <c r="K636" s="489"/>
    </row>
    <row r="637" spans="1:11" ht="12.75" customHeight="1">
      <c r="A637" s="138"/>
      <c r="B637" s="139" t="s">
        <v>66</v>
      </c>
      <c r="C637" s="144" t="s">
        <v>173</v>
      </c>
      <c r="D637" s="145" t="s">
        <v>20</v>
      </c>
      <c r="E637" s="139">
        <v>0.3</v>
      </c>
      <c r="F637" s="139">
        <v>12</v>
      </c>
      <c r="G637" s="479"/>
      <c r="H637" s="479"/>
      <c r="I637" s="480">
        <f>E637*F637*G637</f>
        <v>0</v>
      </c>
      <c r="J637" s="485"/>
      <c r="K637" s="486"/>
    </row>
    <row r="638" spans="1:11" ht="15">
      <c r="A638" s="234" t="s">
        <v>12</v>
      </c>
      <c r="B638" s="235"/>
      <c r="C638" s="224"/>
      <c r="D638" s="225"/>
      <c r="E638" s="236"/>
      <c r="F638" s="236"/>
      <c r="G638" s="457"/>
      <c r="H638" s="458">
        <f>SUM(H633:I637)</f>
        <v>0</v>
      </c>
      <c r="I638" s="458"/>
      <c r="J638" s="459"/>
      <c r="K638" s="460"/>
    </row>
    <row r="639" spans="1:11" ht="15.75" thickBot="1">
      <c r="A639" s="237" t="s">
        <v>43</v>
      </c>
      <c r="B639" s="238"/>
      <c r="C639" s="228"/>
      <c r="D639" s="229"/>
      <c r="E639" s="239"/>
      <c r="F639" s="239"/>
      <c r="G639" s="461"/>
      <c r="H639" s="474">
        <f>H638/100*21</f>
        <v>0</v>
      </c>
      <c r="I639" s="474"/>
      <c r="J639" s="463"/>
      <c r="K639" s="464"/>
    </row>
    <row r="640" spans="1:11" ht="15.75" thickBot="1">
      <c r="A640" s="240" t="s">
        <v>44</v>
      </c>
      <c r="B640" s="241"/>
      <c r="C640" s="232"/>
      <c r="D640" s="233"/>
      <c r="E640" s="242"/>
      <c r="F640" s="242"/>
      <c r="G640" s="465"/>
      <c r="H640" s="466">
        <f>SUM(H638:I639)</f>
        <v>0</v>
      </c>
      <c r="I640" s="466"/>
      <c r="J640" s="467"/>
      <c r="K640" s="468"/>
    </row>
    <row r="641" spans="1:11" ht="15">
      <c r="A641" s="289"/>
      <c r="B641" s="55"/>
      <c r="C641" s="135"/>
      <c r="D641" s="55"/>
      <c r="E641" s="56"/>
      <c r="F641" s="56"/>
      <c r="G641" s="475"/>
      <c r="H641" s="475"/>
      <c r="I641" s="478"/>
      <c r="J641" s="478"/>
      <c r="K641" s="478"/>
    </row>
    <row r="642" spans="1:11" ht="15">
      <c r="A642" s="87" t="s">
        <v>236</v>
      </c>
      <c r="B642" s="55"/>
      <c r="C642" s="135"/>
      <c r="D642" s="55"/>
      <c r="E642" s="56"/>
      <c r="F642" s="56"/>
      <c r="G642" s="475"/>
      <c r="H642" s="475"/>
      <c r="I642" s="477"/>
      <c r="J642" s="477"/>
      <c r="K642" s="477"/>
    </row>
    <row r="643" spans="1:11" ht="24">
      <c r="A643" s="138"/>
      <c r="B643" s="139" t="s">
        <v>66</v>
      </c>
      <c r="C643" s="140" t="s">
        <v>85</v>
      </c>
      <c r="D643" s="139" t="s">
        <v>15</v>
      </c>
      <c r="E643" s="139">
        <v>9</v>
      </c>
      <c r="F643" s="139">
        <v>4</v>
      </c>
      <c r="G643" s="479"/>
      <c r="H643" s="479"/>
      <c r="I643" s="480">
        <f>E643*F643*G643</f>
        <v>0</v>
      </c>
      <c r="J643" s="481"/>
      <c r="K643" s="481"/>
    </row>
    <row r="644" spans="1:11" ht="24">
      <c r="A644" s="138"/>
      <c r="B644" s="139" t="s">
        <v>66</v>
      </c>
      <c r="C644" s="140" t="s">
        <v>86</v>
      </c>
      <c r="D644" s="139" t="s">
        <v>17</v>
      </c>
      <c r="E644" s="139">
        <v>3</v>
      </c>
      <c r="F644" s="139">
        <v>2</v>
      </c>
      <c r="G644" s="479"/>
      <c r="H644" s="479"/>
      <c r="I644" s="480">
        <f>E644*F644*G644</f>
        <v>0</v>
      </c>
      <c r="J644" s="481"/>
      <c r="K644" s="481"/>
    </row>
    <row r="645" spans="1:11" ht="12.75" customHeight="1">
      <c r="A645" s="141"/>
      <c r="B645" s="139" t="s">
        <v>66</v>
      </c>
      <c r="C645" s="142" t="s">
        <v>174</v>
      </c>
      <c r="D645" s="143" t="s">
        <v>17</v>
      </c>
      <c r="E645" s="143">
        <v>3</v>
      </c>
      <c r="F645" s="143">
        <v>1</v>
      </c>
      <c r="G645" s="479"/>
      <c r="H645" s="482"/>
      <c r="I645" s="483">
        <f>E645*F645*G645</f>
        <v>0</v>
      </c>
      <c r="J645" s="484"/>
      <c r="K645" s="484"/>
    </row>
    <row r="646" spans="1:11" ht="12.75" customHeight="1">
      <c r="A646" s="138"/>
      <c r="B646" s="139" t="s">
        <v>66</v>
      </c>
      <c r="C646" s="144" t="s">
        <v>173</v>
      </c>
      <c r="D646" s="145" t="s">
        <v>20</v>
      </c>
      <c r="E646" s="139">
        <v>0.3</v>
      </c>
      <c r="F646" s="139">
        <v>12</v>
      </c>
      <c r="G646" s="479"/>
      <c r="H646" s="479"/>
      <c r="I646" s="480">
        <f>E646*F646*G646</f>
        <v>0</v>
      </c>
      <c r="J646" s="485"/>
      <c r="K646" s="486"/>
    </row>
    <row r="647" spans="1:11" ht="15">
      <c r="A647" s="234" t="s">
        <v>12</v>
      </c>
      <c r="B647" s="235"/>
      <c r="C647" s="224"/>
      <c r="D647" s="225"/>
      <c r="E647" s="236"/>
      <c r="F647" s="236"/>
      <c r="G647" s="457"/>
      <c r="H647" s="458">
        <f>SUM(H643:I646)</f>
        <v>0</v>
      </c>
      <c r="I647" s="458"/>
      <c r="J647" s="459"/>
      <c r="K647" s="460"/>
    </row>
    <row r="648" spans="1:11" ht="15.75" thickBot="1">
      <c r="A648" s="237" t="s">
        <v>43</v>
      </c>
      <c r="B648" s="238"/>
      <c r="C648" s="228"/>
      <c r="D648" s="229"/>
      <c r="E648" s="239"/>
      <c r="F648" s="239"/>
      <c r="G648" s="461"/>
      <c r="H648" s="474">
        <f>H647/100*21</f>
        <v>0</v>
      </c>
      <c r="I648" s="474"/>
      <c r="J648" s="463"/>
      <c r="K648" s="464"/>
    </row>
    <row r="649" spans="1:11" ht="15.75" thickBot="1">
      <c r="A649" s="240" t="s">
        <v>44</v>
      </c>
      <c r="B649" s="241"/>
      <c r="C649" s="232"/>
      <c r="D649" s="233"/>
      <c r="E649" s="242"/>
      <c r="F649" s="242"/>
      <c r="G649" s="465"/>
      <c r="H649" s="466">
        <f>SUM(H647:I648)</f>
        <v>0</v>
      </c>
      <c r="I649" s="466"/>
      <c r="J649" s="467"/>
      <c r="K649" s="468"/>
    </row>
    <row r="650" spans="1:11" ht="15.75" thickBot="1">
      <c r="A650" s="91"/>
      <c r="B650" s="91"/>
      <c r="C650" s="135"/>
      <c r="D650" s="55"/>
      <c r="E650" s="56"/>
      <c r="F650" s="56"/>
      <c r="G650" s="55"/>
      <c r="H650" s="55"/>
      <c r="I650" s="290"/>
      <c r="J650" s="286"/>
      <c r="K650" s="286"/>
    </row>
    <row r="651" spans="1:11" ht="15">
      <c r="A651" s="261" t="s">
        <v>164</v>
      </c>
      <c r="B651" s="262"/>
      <c r="C651" s="263"/>
      <c r="D651" s="264"/>
      <c r="E651" s="265"/>
      <c r="F651" s="265"/>
      <c r="G651" s="264"/>
      <c r="H651" s="376">
        <f>H647+H638+H628+H616+H605</f>
        <v>0</v>
      </c>
      <c r="I651" s="376"/>
      <c r="J651" s="266"/>
      <c r="K651" s="267"/>
    </row>
    <row r="652" spans="1:11" ht="15.75" thickBot="1">
      <c r="A652" s="268" t="s">
        <v>43</v>
      </c>
      <c r="B652" s="245"/>
      <c r="C652" s="246"/>
      <c r="D652" s="247"/>
      <c r="E652" s="248"/>
      <c r="F652" s="248"/>
      <c r="G652" s="247"/>
      <c r="H652" s="249"/>
      <c r="I652" s="250">
        <f>H651*0.21</f>
        <v>0</v>
      </c>
      <c r="J652" s="251"/>
      <c r="K652" s="269"/>
    </row>
    <row r="653" spans="1:11" ht="15.75" thickBot="1">
      <c r="A653" s="252" t="s">
        <v>165</v>
      </c>
      <c r="B653" s="253"/>
      <c r="C653" s="254"/>
      <c r="D653" s="255"/>
      <c r="E653" s="256"/>
      <c r="F653" s="256"/>
      <c r="G653" s="255"/>
      <c r="H653" s="257"/>
      <c r="I653" s="258">
        <f>H649+H640+H630+H618+H607</f>
        <v>0</v>
      </c>
      <c r="J653" s="259"/>
      <c r="K653" s="260"/>
    </row>
    <row r="654" spans="1:11" ht="15.75" thickBot="1">
      <c r="A654" s="91"/>
      <c r="B654" s="91"/>
      <c r="C654" s="135"/>
      <c r="D654" s="55"/>
      <c r="E654" s="56"/>
      <c r="F654" s="56"/>
      <c r="G654" s="55"/>
      <c r="H654" s="55"/>
      <c r="I654" s="290"/>
      <c r="J654" s="286"/>
      <c r="K654" s="286"/>
    </row>
    <row r="655" spans="1:11" ht="15.75" thickBot="1">
      <c r="A655" s="373" t="s">
        <v>208</v>
      </c>
      <c r="B655" s="374"/>
      <c r="C655" s="374"/>
      <c r="D655" s="374"/>
      <c r="E655" s="374"/>
      <c r="F655" s="374"/>
      <c r="G655" s="374"/>
      <c r="H655" s="374"/>
      <c r="I655" s="374"/>
      <c r="J655" s="374"/>
      <c r="K655" s="375"/>
    </row>
    <row r="656" spans="1:11" ht="15">
      <c r="A656" s="53" t="s">
        <v>58</v>
      </c>
      <c r="B656" s="58"/>
      <c r="C656" s="134"/>
      <c r="D656" s="58"/>
      <c r="E656" s="58"/>
      <c r="F656" s="58"/>
      <c r="G656" s="58"/>
      <c r="H656" s="58"/>
      <c r="I656" s="58"/>
      <c r="J656" s="287"/>
      <c r="K656" s="286"/>
    </row>
    <row r="657" spans="1:11" ht="24">
      <c r="A657" s="60"/>
      <c r="B657" s="86" t="s">
        <v>66</v>
      </c>
      <c r="C657" s="61" t="s">
        <v>85</v>
      </c>
      <c r="D657" s="86" t="s">
        <v>15</v>
      </c>
      <c r="E657" s="86">
        <v>6</v>
      </c>
      <c r="F657" s="86">
        <v>4</v>
      </c>
      <c r="G657" s="449"/>
      <c r="H657" s="449"/>
      <c r="I657" s="450">
        <f aca="true" t="shared" si="29" ref="I657:I662">E657*F657*G657</f>
        <v>0</v>
      </c>
      <c r="J657" s="402"/>
      <c r="K657" s="470"/>
    </row>
    <row r="658" spans="1:11" ht="24">
      <c r="A658" s="60"/>
      <c r="B658" s="86" t="s">
        <v>66</v>
      </c>
      <c r="C658" s="61" t="s">
        <v>86</v>
      </c>
      <c r="D658" s="86" t="s">
        <v>17</v>
      </c>
      <c r="E658" s="86">
        <v>2</v>
      </c>
      <c r="F658" s="86">
        <v>2</v>
      </c>
      <c r="G658" s="449"/>
      <c r="H658" s="449"/>
      <c r="I658" s="450">
        <f t="shared" si="29"/>
        <v>0</v>
      </c>
      <c r="J658" s="390"/>
      <c r="K658" s="469"/>
    </row>
    <row r="659" spans="1:11" ht="24">
      <c r="A659" s="60"/>
      <c r="B659" s="86" t="s">
        <v>66</v>
      </c>
      <c r="C659" s="61" t="s">
        <v>59</v>
      </c>
      <c r="D659" s="86" t="s">
        <v>17</v>
      </c>
      <c r="E659" s="86">
        <v>2</v>
      </c>
      <c r="F659" s="86">
        <v>1</v>
      </c>
      <c r="G659" s="449"/>
      <c r="H659" s="449"/>
      <c r="I659" s="450">
        <f t="shared" si="29"/>
        <v>0</v>
      </c>
      <c r="J659" s="390"/>
      <c r="K659" s="469"/>
    </row>
    <row r="660" spans="1:11" ht="24">
      <c r="A660" s="60"/>
      <c r="B660" s="86" t="s">
        <v>66</v>
      </c>
      <c r="C660" s="61" t="s">
        <v>60</v>
      </c>
      <c r="D660" s="86" t="s">
        <v>17</v>
      </c>
      <c r="E660" s="86">
        <v>2</v>
      </c>
      <c r="F660" s="86">
        <v>2</v>
      </c>
      <c r="G660" s="449"/>
      <c r="H660" s="449"/>
      <c r="I660" s="450">
        <f t="shared" si="29"/>
        <v>0</v>
      </c>
      <c r="J660" s="390"/>
      <c r="K660" s="469"/>
    </row>
    <row r="661" spans="1:11" ht="12.75" customHeight="1">
      <c r="A661" s="60"/>
      <c r="B661" s="86" t="s">
        <v>66</v>
      </c>
      <c r="C661" s="94" t="s">
        <v>87</v>
      </c>
      <c r="D661" s="86" t="s">
        <v>17</v>
      </c>
      <c r="E661" s="86">
        <v>2</v>
      </c>
      <c r="F661" s="86">
        <v>1</v>
      </c>
      <c r="G661" s="449"/>
      <c r="H661" s="449"/>
      <c r="I661" s="450">
        <f t="shared" si="29"/>
        <v>0</v>
      </c>
      <c r="J661" s="402"/>
      <c r="K661" s="470"/>
    </row>
    <row r="662" spans="1:11" ht="12.75" customHeight="1">
      <c r="A662" s="60"/>
      <c r="B662" s="86" t="s">
        <v>66</v>
      </c>
      <c r="C662" s="94" t="s">
        <v>173</v>
      </c>
      <c r="D662" s="40" t="s">
        <v>20</v>
      </c>
      <c r="E662" s="86">
        <v>0.2</v>
      </c>
      <c r="F662" s="86">
        <v>12</v>
      </c>
      <c r="G662" s="449"/>
      <c r="H662" s="449"/>
      <c r="I662" s="450">
        <f t="shared" si="29"/>
        <v>0</v>
      </c>
      <c r="J662" s="402"/>
      <c r="K662" s="470"/>
    </row>
    <row r="663" spans="1:11" ht="15">
      <c r="A663" s="222" t="s">
        <v>12</v>
      </c>
      <c r="B663" s="223"/>
      <c r="C663" s="224"/>
      <c r="D663" s="225"/>
      <c r="E663" s="225"/>
      <c r="F663" s="225"/>
      <c r="G663" s="457"/>
      <c r="H663" s="458">
        <f>SUM(H657:I662)</f>
        <v>0</v>
      </c>
      <c r="I663" s="458"/>
      <c r="J663" s="459"/>
      <c r="K663" s="460"/>
    </row>
    <row r="664" spans="1:11" ht="15.75" thickBot="1">
      <c r="A664" s="226" t="s">
        <v>43</v>
      </c>
      <c r="B664" s="227"/>
      <c r="C664" s="228"/>
      <c r="D664" s="229"/>
      <c r="E664" s="229"/>
      <c r="F664" s="229"/>
      <c r="G664" s="461"/>
      <c r="H664" s="474">
        <f>H663/100*21</f>
        <v>0</v>
      </c>
      <c r="I664" s="474"/>
      <c r="J664" s="463"/>
      <c r="K664" s="464"/>
    </row>
    <row r="665" spans="1:11" ht="15.75" thickBot="1">
      <c r="A665" s="230" t="s">
        <v>44</v>
      </c>
      <c r="B665" s="231"/>
      <c r="C665" s="232"/>
      <c r="D665" s="233"/>
      <c r="E665" s="233"/>
      <c r="F665" s="233"/>
      <c r="G665" s="465"/>
      <c r="H665" s="466">
        <f>SUM(H663:I664)</f>
        <v>0</v>
      </c>
      <c r="I665" s="466"/>
      <c r="J665" s="467"/>
      <c r="K665" s="468"/>
    </row>
    <row r="666" spans="1:11" ht="15">
      <c r="A666" s="55"/>
      <c r="B666" s="55"/>
      <c r="C666" s="135"/>
      <c r="D666" s="55"/>
      <c r="E666" s="55"/>
      <c r="F666" s="55"/>
      <c r="G666" s="475"/>
      <c r="H666" s="475"/>
      <c r="I666" s="476"/>
      <c r="J666" s="477"/>
      <c r="K666" s="477"/>
    </row>
    <row r="667" spans="1:11" ht="15">
      <c r="A667" s="87" t="s">
        <v>233</v>
      </c>
      <c r="B667" s="286"/>
      <c r="C667" s="288"/>
      <c r="D667" s="286"/>
      <c r="E667" s="286"/>
      <c r="F667" s="286"/>
      <c r="G667" s="477"/>
      <c r="H667" s="477"/>
      <c r="I667" s="477"/>
      <c r="J667" s="477"/>
      <c r="K667" s="477"/>
    </row>
    <row r="668" spans="1:11" ht="24">
      <c r="A668" s="60"/>
      <c r="B668" s="86" t="s">
        <v>66</v>
      </c>
      <c r="C668" s="61" t="s">
        <v>85</v>
      </c>
      <c r="D668" s="86" t="s">
        <v>15</v>
      </c>
      <c r="E668" s="86">
        <v>6</v>
      </c>
      <c r="F668" s="86">
        <v>4</v>
      </c>
      <c r="G668" s="449"/>
      <c r="H668" s="449"/>
      <c r="I668" s="450">
        <f aca="true" t="shared" si="30" ref="I668:I674">E668*F668*G668</f>
        <v>0</v>
      </c>
      <c r="J668" s="402"/>
      <c r="K668" s="470"/>
    </row>
    <row r="669" spans="1:11" ht="24">
      <c r="A669" s="60"/>
      <c r="B669" s="86" t="s">
        <v>66</v>
      </c>
      <c r="C669" s="61" t="s">
        <v>86</v>
      </c>
      <c r="D669" s="86" t="s">
        <v>17</v>
      </c>
      <c r="E669" s="86">
        <v>2</v>
      </c>
      <c r="F669" s="86">
        <v>2</v>
      </c>
      <c r="G669" s="449"/>
      <c r="H669" s="449"/>
      <c r="I669" s="450">
        <f t="shared" si="30"/>
        <v>0</v>
      </c>
      <c r="J669" s="390"/>
      <c r="K669" s="469"/>
    </row>
    <row r="670" spans="1:11" ht="24">
      <c r="A670" s="60"/>
      <c r="B670" s="86" t="s">
        <v>66</v>
      </c>
      <c r="C670" s="61" t="s">
        <v>59</v>
      </c>
      <c r="D670" s="86" t="s">
        <v>17</v>
      </c>
      <c r="E670" s="86">
        <v>2</v>
      </c>
      <c r="F670" s="86">
        <v>1</v>
      </c>
      <c r="G670" s="449"/>
      <c r="H670" s="449"/>
      <c r="I670" s="450">
        <f t="shared" si="30"/>
        <v>0</v>
      </c>
      <c r="J670" s="390"/>
      <c r="K670" s="469"/>
    </row>
    <row r="671" spans="1:11" ht="24">
      <c r="A671" s="60"/>
      <c r="B671" s="86" t="s">
        <v>66</v>
      </c>
      <c r="C671" s="61" t="s">
        <v>60</v>
      </c>
      <c r="D671" s="86" t="s">
        <v>17</v>
      </c>
      <c r="E671" s="86">
        <v>2</v>
      </c>
      <c r="F671" s="86">
        <v>2</v>
      </c>
      <c r="G671" s="449"/>
      <c r="H671" s="449"/>
      <c r="I671" s="450">
        <f t="shared" si="30"/>
        <v>0</v>
      </c>
      <c r="J671" s="390"/>
      <c r="K671" s="469"/>
    </row>
    <row r="672" spans="1:11" ht="12.75" customHeight="1">
      <c r="A672" s="60"/>
      <c r="B672" s="86" t="s">
        <v>66</v>
      </c>
      <c r="C672" s="62" t="s">
        <v>174</v>
      </c>
      <c r="D672" s="86" t="s">
        <v>17</v>
      </c>
      <c r="E672" s="86">
        <v>2</v>
      </c>
      <c r="F672" s="86">
        <v>1</v>
      </c>
      <c r="G672" s="449"/>
      <c r="H672" s="449"/>
      <c r="I672" s="450">
        <f t="shared" si="30"/>
        <v>0</v>
      </c>
      <c r="J672" s="390"/>
      <c r="K672" s="469"/>
    </row>
    <row r="673" spans="1:11" ht="12.75" customHeight="1">
      <c r="A673" s="60"/>
      <c r="B673" s="86" t="s">
        <v>66</v>
      </c>
      <c r="C673" s="94" t="s">
        <v>87</v>
      </c>
      <c r="D673" s="86" t="s">
        <v>17</v>
      </c>
      <c r="E673" s="86">
        <v>2</v>
      </c>
      <c r="F673" s="86">
        <v>1</v>
      </c>
      <c r="G673" s="449"/>
      <c r="H673" s="449"/>
      <c r="I673" s="450">
        <f t="shared" si="30"/>
        <v>0</v>
      </c>
      <c r="J673" s="402"/>
      <c r="K673" s="470"/>
    </row>
    <row r="674" spans="1:11" ht="12.75" customHeight="1">
      <c r="A674" s="60"/>
      <c r="B674" s="86" t="s">
        <v>66</v>
      </c>
      <c r="C674" s="94" t="s">
        <v>173</v>
      </c>
      <c r="D674" s="40" t="s">
        <v>20</v>
      </c>
      <c r="E674" s="86">
        <v>0.2</v>
      </c>
      <c r="F674" s="86">
        <v>12</v>
      </c>
      <c r="G674" s="449"/>
      <c r="H674" s="449"/>
      <c r="I674" s="450">
        <f t="shared" si="30"/>
        <v>0</v>
      </c>
      <c r="J674" s="402"/>
      <c r="K674" s="470"/>
    </row>
    <row r="675" spans="1:11" ht="15">
      <c r="A675" s="234" t="s">
        <v>12</v>
      </c>
      <c r="B675" s="235"/>
      <c r="C675" s="224"/>
      <c r="D675" s="225"/>
      <c r="E675" s="236"/>
      <c r="F675" s="236"/>
      <c r="G675" s="457"/>
      <c r="H675" s="458">
        <f>SUM(H668:I674)</f>
        <v>0</v>
      </c>
      <c r="I675" s="458"/>
      <c r="J675" s="459"/>
      <c r="K675" s="460"/>
    </row>
    <row r="676" spans="1:11" ht="15.75" thickBot="1">
      <c r="A676" s="237" t="s">
        <v>43</v>
      </c>
      <c r="B676" s="238"/>
      <c r="C676" s="228"/>
      <c r="D676" s="229"/>
      <c r="E676" s="239"/>
      <c r="F676" s="239"/>
      <c r="G676" s="461"/>
      <c r="H676" s="474">
        <f>H675/100*21</f>
        <v>0</v>
      </c>
      <c r="I676" s="474"/>
      <c r="J676" s="463"/>
      <c r="K676" s="464"/>
    </row>
    <row r="677" spans="1:11" ht="15.75" thickBot="1">
      <c r="A677" s="240" t="s">
        <v>44</v>
      </c>
      <c r="B677" s="241"/>
      <c r="C677" s="232"/>
      <c r="D677" s="233"/>
      <c r="E677" s="242"/>
      <c r="F677" s="242"/>
      <c r="G677" s="465"/>
      <c r="H677" s="466">
        <f>SUM(H675:I676)</f>
        <v>0</v>
      </c>
      <c r="I677" s="466"/>
      <c r="J677" s="467"/>
      <c r="K677" s="468"/>
    </row>
    <row r="678" spans="1:11" ht="15">
      <c r="A678" s="88"/>
      <c r="B678" s="55"/>
      <c r="C678" s="135"/>
      <c r="D678" s="55"/>
      <c r="E678" s="55"/>
      <c r="F678" s="55"/>
      <c r="G678" s="475"/>
      <c r="H678" s="475"/>
      <c r="I678" s="477"/>
      <c r="J678" s="477"/>
      <c r="K678" s="477"/>
    </row>
    <row r="679" spans="1:11" ht="15">
      <c r="A679" s="89" t="s">
        <v>234</v>
      </c>
      <c r="B679" s="55"/>
      <c r="C679" s="135"/>
      <c r="D679" s="55"/>
      <c r="E679" s="55"/>
      <c r="F679" s="55"/>
      <c r="G679" s="475"/>
      <c r="H679" s="475"/>
      <c r="I679" s="477"/>
      <c r="J679" s="477"/>
      <c r="K679" s="477"/>
    </row>
    <row r="680" spans="1:11" ht="24">
      <c r="A680" s="60"/>
      <c r="B680" s="86" t="s">
        <v>66</v>
      </c>
      <c r="C680" s="61" t="s">
        <v>85</v>
      </c>
      <c r="D680" s="86" t="s">
        <v>15</v>
      </c>
      <c r="E680" s="86">
        <v>6</v>
      </c>
      <c r="F680" s="86">
        <v>4</v>
      </c>
      <c r="G680" s="449"/>
      <c r="H680" s="449"/>
      <c r="I680" s="450">
        <f aca="true" t="shared" si="31" ref="I680:I686">E680*F680*G680</f>
        <v>0</v>
      </c>
      <c r="J680" s="402"/>
      <c r="K680" s="470"/>
    </row>
    <row r="681" spans="1:11" ht="24">
      <c r="A681" s="60"/>
      <c r="B681" s="86" t="s">
        <v>66</v>
      </c>
      <c r="C681" s="61" t="s">
        <v>86</v>
      </c>
      <c r="D681" s="86" t="s">
        <v>17</v>
      </c>
      <c r="E681" s="86">
        <v>2</v>
      </c>
      <c r="F681" s="86">
        <v>2</v>
      </c>
      <c r="G681" s="449"/>
      <c r="H681" s="449"/>
      <c r="I681" s="450">
        <f t="shared" si="31"/>
        <v>0</v>
      </c>
      <c r="J681" s="390"/>
      <c r="K681" s="469"/>
    </row>
    <row r="682" spans="1:11" ht="24">
      <c r="A682" s="60"/>
      <c r="B682" s="86" t="s">
        <v>66</v>
      </c>
      <c r="C682" s="61" t="s">
        <v>59</v>
      </c>
      <c r="D682" s="86" t="s">
        <v>17</v>
      </c>
      <c r="E682" s="86">
        <v>2</v>
      </c>
      <c r="F682" s="86">
        <v>1</v>
      </c>
      <c r="G682" s="449"/>
      <c r="H682" s="449"/>
      <c r="I682" s="450">
        <f t="shared" si="31"/>
        <v>0</v>
      </c>
      <c r="J682" s="390"/>
      <c r="K682" s="469"/>
    </row>
    <row r="683" spans="1:11" ht="24">
      <c r="A683" s="60"/>
      <c r="B683" s="86" t="s">
        <v>66</v>
      </c>
      <c r="C683" s="61" t="s">
        <v>60</v>
      </c>
      <c r="D683" s="86" t="s">
        <v>17</v>
      </c>
      <c r="E683" s="86">
        <v>2</v>
      </c>
      <c r="F683" s="86">
        <v>2</v>
      </c>
      <c r="G683" s="449"/>
      <c r="H683" s="449"/>
      <c r="I683" s="450">
        <f t="shared" si="31"/>
        <v>0</v>
      </c>
      <c r="J683" s="390"/>
      <c r="K683" s="469"/>
    </row>
    <row r="684" spans="1:11" ht="12.75" customHeight="1">
      <c r="A684" s="60"/>
      <c r="B684" s="86" t="s">
        <v>66</v>
      </c>
      <c r="C684" s="62" t="s">
        <v>174</v>
      </c>
      <c r="D684" s="86" t="s">
        <v>17</v>
      </c>
      <c r="E684" s="86">
        <v>2</v>
      </c>
      <c r="F684" s="86">
        <v>1</v>
      </c>
      <c r="G684" s="449"/>
      <c r="H684" s="449"/>
      <c r="I684" s="450">
        <f t="shared" si="31"/>
        <v>0</v>
      </c>
      <c r="J684" s="390"/>
      <c r="K684" s="469"/>
    </row>
    <row r="685" spans="1:11" ht="12.75" customHeight="1">
      <c r="A685" s="60"/>
      <c r="B685" s="86" t="s">
        <v>66</v>
      </c>
      <c r="C685" s="94" t="s">
        <v>87</v>
      </c>
      <c r="D685" s="86" t="s">
        <v>17</v>
      </c>
      <c r="E685" s="86">
        <v>2</v>
      </c>
      <c r="F685" s="86">
        <v>1</v>
      </c>
      <c r="G685" s="449"/>
      <c r="H685" s="449"/>
      <c r="I685" s="450">
        <f t="shared" si="31"/>
        <v>0</v>
      </c>
      <c r="J685" s="402"/>
      <c r="K685" s="470"/>
    </row>
    <row r="686" spans="1:11" ht="12.75" customHeight="1">
      <c r="A686" s="60"/>
      <c r="B686" s="86" t="s">
        <v>66</v>
      </c>
      <c r="C686" s="94" t="s">
        <v>173</v>
      </c>
      <c r="D686" s="40" t="s">
        <v>20</v>
      </c>
      <c r="E686" s="86">
        <v>0.2</v>
      </c>
      <c r="F686" s="86">
        <v>12</v>
      </c>
      <c r="G686" s="449"/>
      <c r="H686" s="449"/>
      <c r="I686" s="450">
        <f t="shared" si="31"/>
        <v>0</v>
      </c>
      <c r="J686" s="402"/>
      <c r="K686" s="470"/>
    </row>
    <row r="687" spans="1:11" ht="15">
      <c r="A687" s="234" t="s">
        <v>12</v>
      </c>
      <c r="B687" s="235"/>
      <c r="C687" s="224"/>
      <c r="D687" s="225"/>
      <c r="E687" s="236"/>
      <c r="F687" s="236"/>
      <c r="G687" s="457"/>
      <c r="H687" s="458">
        <f>SUM(H680:I686)</f>
        <v>0</v>
      </c>
      <c r="I687" s="458"/>
      <c r="J687" s="459"/>
      <c r="K687" s="460"/>
    </row>
    <row r="688" spans="1:11" ht="15.75" thickBot="1">
      <c r="A688" s="237" t="s">
        <v>43</v>
      </c>
      <c r="B688" s="238"/>
      <c r="C688" s="228"/>
      <c r="D688" s="229"/>
      <c r="E688" s="239"/>
      <c r="F688" s="239"/>
      <c r="G688" s="461"/>
      <c r="H688" s="474">
        <f>H687/100*21</f>
        <v>0</v>
      </c>
      <c r="I688" s="474"/>
      <c r="J688" s="463"/>
      <c r="K688" s="464"/>
    </row>
    <row r="689" spans="1:11" ht="15.75" thickBot="1">
      <c r="A689" s="240" t="s">
        <v>44</v>
      </c>
      <c r="B689" s="241"/>
      <c r="C689" s="232"/>
      <c r="D689" s="233"/>
      <c r="E689" s="242"/>
      <c r="F689" s="242"/>
      <c r="G689" s="465"/>
      <c r="H689" s="466">
        <f>SUM(H687:I688)</f>
        <v>0</v>
      </c>
      <c r="I689" s="466"/>
      <c r="J689" s="467"/>
      <c r="K689" s="468"/>
    </row>
    <row r="690" spans="1:11" ht="15">
      <c r="A690" s="289"/>
      <c r="B690" s="55"/>
      <c r="C690" s="135"/>
      <c r="D690" s="55"/>
      <c r="E690" s="55"/>
      <c r="F690" s="55"/>
      <c r="G690" s="475"/>
      <c r="H690" s="475"/>
      <c r="I690" s="478"/>
      <c r="J690" s="478"/>
      <c r="K690" s="478"/>
    </row>
    <row r="691" spans="1:11" ht="15">
      <c r="A691" s="89" t="s">
        <v>235</v>
      </c>
      <c r="B691" s="55"/>
      <c r="C691" s="135"/>
      <c r="D691" s="55"/>
      <c r="E691" s="55"/>
      <c r="F691" s="55"/>
      <c r="G691" s="475"/>
      <c r="H691" s="475"/>
      <c r="I691" s="478"/>
      <c r="J691" s="478"/>
      <c r="K691" s="478"/>
    </row>
    <row r="692" spans="1:11" ht="24">
      <c r="A692" s="60"/>
      <c r="B692" s="86" t="s">
        <v>66</v>
      </c>
      <c r="C692" s="61" t="s">
        <v>85</v>
      </c>
      <c r="D692" s="86" t="s">
        <v>15</v>
      </c>
      <c r="E692" s="86">
        <v>6</v>
      </c>
      <c r="F692" s="86">
        <v>4</v>
      </c>
      <c r="G692" s="449"/>
      <c r="H692" s="449"/>
      <c r="I692" s="450">
        <f aca="true" t="shared" si="32" ref="I692:I697">E692*F692*G692</f>
        <v>0</v>
      </c>
      <c r="J692" s="402"/>
      <c r="K692" s="470"/>
    </row>
    <row r="693" spans="1:11" ht="24">
      <c r="A693" s="60"/>
      <c r="B693" s="86" t="s">
        <v>66</v>
      </c>
      <c r="C693" s="61" t="s">
        <v>86</v>
      </c>
      <c r="D693" s="86" t="s">
        <v>17</v>
      </c>
      <c r="E693" s="86">
        <v>2</v>
      </c>
      <c r="F693" s="86">
        <v>2</v>
      </c>
      <c r="G693" s="449"/>
      <c r="H693" s="449"/>
      <c r="I693" s="450">
        <f t="shared" si="32"/>
        <v>0</v>
      </c>
      <c r="J693" s="390"/>
      <c r="K693" s="469"/>
    </row>
    <row r="694" spans="1:11" ht="35.25" customHeight="1">
      <c r="A694" s="60"/>
      <c r="B694" s="86" t="s">
        <v>66</v>
      </c>
      <c r="C694" s="61" t="s">
        <v>221</v>
      </c>
      <c r="D694" s="86" t="s">
        <v>17</v>
      </c>
      <c r="E694" s="86">
        <v>2</v>
      </c>
      <c r="F694" s="86">
        <v>1</v>
      </c>
      <c r="G694" s="449"/>
      <c r="H694" s="449"/>
      <c r="I694" s="450">
        <f t="shared" si="32"/>
        <v>0</v>
      </c>
      <c r="J694" s="390"/>
      <c r="K694" s="469"/>
    </row>
    <row r="695" spans="1:11" ht="12.75" customHeight="1">
      <c r="A695" s="96"/>
      <c r="B695" s="86" t="s">
        <v>66</v>
      </c>
      <c r="C695" s="62" t="s">
        <v>174</v>
      </c>
      <c r="D695" s="95" t="s">
        <v>17</v>
      </c>
      <c r="E695" s="95">
        <v>2</v>
      </c>
      <c r="F695" s="95">
        <v>1</v>
      </c>
      <c r="G695" s="449"/>
      <c r="H695" s="453"/>
      <c r="I695" s="454">
        <f t="shared" si="32"/>
        <v>0</v>
      </c>
      <c r="J695" s="471"/>
      <c r="K695" s="472"/>
    </row>
    <row r="696" spans="1:11" ht="12.75" customHeight="1">
      <c r="A696" s="60"/>
      <c r="B696" s="86" t="s">
        <v>66</v>
      </c>
      <c r="C696" s="94" t="s">
        <v>87</v>
      </c>
      <c r="D696" s="86" t="s">
        <v>17</v>
      </c>
      <c r="E696" s="86">
        <v>2</v>
      </c>
      <c r="F696" s="86">
        <v>1</v>
      </c>
      <c r="G696" s="449"/>
      <c r="H696" s="449"/>
      <c r="I696" s="450">
        <f t="shared" si="32"/>
        <v>0</v>
      </c>
      <c r="J696" s="402"/>
      <c r="K696" s="470"/>
    </row>
    <row r="697" spans="1:11" ht="12.75" customHeight="1">
      <c r="A697" s="60"/>
      <c r="B697" s="86" t="s">
        <v>66</v>
      </c>
      <c r="C697" s="94" t="s">
        <v>173</v>
      </c>
      <c r="D697" s="40" t="s">
        <v>20</v>
      </c>
      <c r="E697" s="86">
        <v>0.2</v>
      </c>
      <c r="F697" s="86">
        <v>12</v>
      </c>
      <c r="G697" s="449"/>
      <c r="H697" s="449"/>
      <c r="I697" s="450">
        <f t="shared" si="32"/>
        <v>0</v>
      </c>
      <c r="J697" s="402"/>
      <c r="K697" s="470"/>
    </row>
    <row r="698" spans="1:11" ht="15">
      <c r="A698" s="234" t="s">
        <v>12</v>
      </c>
      <c r="B698" s="235"/>
      <c r="C698" s="224"/>
      <c r="D698" s="225"/>
      <c r="E698" s="236"/>
      <c r="F698" s="236"/>
      <c r="G698" s="457"/>
      <c r="H698" s="458">
        <f>SUM(H692:I697)</f>
        <v>0</v>
      </c>
      <c r="I698" s="458"/>
      <c r="J698" s="459"/>
      <c r="K698" s="460"/>
    </row>
    <row r="699" spans="1:11" ht="15.75" thickBot="1">
      <c r="A699" s="237" t="s">
        <v>43</v>
      </c>
      <c r="B699" s="238"/>
      <c r="C699" s="228"/>
      <c r="D699" s="229"/>
      <c r="E699" s="239"/>
      <c r="F699" s="239"/>
      <c r="G699" s="461"/>
      <c r="H699" s="474">
        <f>H698/100*21</f>
        <v>0</v>
      </c>
      <c r="I699" s="474"/>
      <c r="J699" s="463"/>
      <c r="K699" s="464"/>
    </row>
    <row r="700" spans="1:11" ht="15.75" thickBot="1">
      <c r="A700" s="240" t="s">
        <v>44</v>
      </c>
      <c r="B700" s="241"/>
      <c r="C700" s="232"/>
      <c r="D700" s="233"/>
      <c r="E700" s="242"/>
      <c r="F700" s="242"/>
      <c r="G700" s="465"/>
      <c r="H700" s="466">
        <f>SUM(H698:I699)</f>
        <v>0</v>
      </c>
      <c r="I700" s="466"/>
      <c r="J700" s="467"/>
      <c r="K700" s="468"/>
    </row>
    <row r="701" spans="1:11" ht="15">
      <c r="A701" s="289"/>
      <c r="B701" s="55"/>
      <c r="C701" s="135"/>
      <c r="D701" s="55"/>
      <c r="E701" s="56"/>
      <c r="F701" s="56"/>
      <c r="G701" s="475"/>
      <c r="H701" s="475"/>
      <c r="I701" s="478"/>
      <c r="J701" s="478"/>
      <c r="K701" s="478"/>
    </row>
    <row r="702" spans="1:11" ht="15">
      <c r="A702" s="87" t="s">
        <v>236</v>
      </c>
      <c r="B702" s="55"/>
      <c r="C702" s="135"/>
      <c r="D702" s="55"/>
      <c r="E702" s="56"/>
      <c r="F702" s="56"/>
      <c r="G702" s="475"/>
      <c r="H702" s="475"/>
      <c r="I702" s="477"/>
      <c r="J702" s="477"/>
      <c r="K702" s="477"/>
    </row>
    <row r="703" spans="1:11" ht="24">
      <c r="A703" s="60"/>
      <c r="B703" s="86" t="s">
        <v>66</v>
      </c>
      <c r="C703" s="61" t="s">
        <v>85</v>
      </c>
      <c r="D703" s="86" t="s">
        <v>15</v>
      </c>
      <c r="E703" s="86">
        <v>6</v>
      </c>
      <c r="F703" s="86">
        <v>4</v>
      </c>
      <c r="G703" s="449"/>
      <c r="H703" s="449"/>
      <c r="I703" s="450">
        <f>E703*F703*G703</f>
        <v>0</v>
      </c>
      <c r="J703" s="473"/>
      <c r="K703" s="473"/>
    </row>
    <row r="704" spans="1:11" ht="24">
      <c r="A704" s="60"/>
      <c r="B704" s="86" t="s">
        <v>66</v>
      </c>
      <c r="C704" s="61" t="s">
        <v>86</v>
      </c>
      <c r="D704" s="86" t="s">
        <v>17</v>
      </c>
      <c r="E704" s="86">
        <v>2</v>
      </c>
      <c r="F704" s="86">
        <v>2</v>
      </c>
      <c r="G704" s="449"/>
      <c r="H704" s="449"/>
      <c r="I704" s="450">
        <f>E704*F704*G704</f>
        <v>0</v>
      </c>
      <c r="J704" s="473"/>
      <c r="K704" s="473"/>
    </row>
    <row r="705" spans="1:11" ht="12.75" customHeight="1">
      <c r="A705" s="96"/>
      <c r="B705" s="86" t="s">
        <v>66</v>
      </c>
      <c r="C705" s="62" t="s">
        <v>174</v>
      </c>
      <c r="D705" s="95" t="s">
        <v>17</v>
      </c>
      <c r="E705" s="95">
        <v>2</v>
      </c>
      <c r="F705" s="95">
        <v>1</v>
      </c>
      <c r="G705" s="449"/>
      <c r="H705" s="453"/>
      <c r="I705" s="454">
        <f>E705*F705*G705</f>
        <v>0</v>
      </c>
      <c r="J705" s="471"/>
      <c r="K705" s="471"/>
    </row>
    <row r="706" spans="1:11" ht="12.75" customHeight="1">
      <c r="A706" s="136"/>
      <c r="B706" s="98" t="s">
        <v>66</v>
      </c>
      <c r="C706" s="97" t="s">
        <v>89</v>
      </c>
      <c r="D706" s="98" t="s">
        <v>17</v>
      </c>
      <c r="E706" s="98">
        <v>2</v>
      </c>
      <c r="F706" s="98">
        <v>1</v>
      </c>
      <c r="G706" s="449"/>
      <c r="H706" s="492"/>
      <c r="I706" s="493">
        <f>E706*F706*G706</f>
        <v>0</v>
      </c>
      <c r="J706" s="493"/>
      <c r="K706" s="493"/>
    </row>
    <row r="707" spans="1:11" ht="12.75" customHeight="1">
      <c r="A707" s="60"/>
      <c r="B707" s="86" t="s">
        <v>66</v>
      </c>
      <c r="C707" s="94" t="s">
        <v>173</v>
      </c>
      <c r="D707" s="40" t="s">
        <v>20</v>
      </c>
      <c r="E707" s="86">
        <v>0.2</v>
      </c>
      <c r="F707" s="86">
        <v>12</v>
      </c>
      <c r="G707" s="449"/>
      <c r="H707" s="449"/>
      <c r="I707" s="450">
        <f>E707*F707*G707</f>
        <v>0</v>
      </c>
      <c r="J707" s="402"/>
      <c r="K707" s="470"/>
    </row>
    <row r="708" spans="1:11" ht="15">
      <c r="A708" s="234" t="s">
        <v>12</v>
      </c>
      <c r="B708" s="235"/>
      <c r="C708" s="224"/>
      <c r="D708" s="225"/>
      <c r="E708" s="236"/>
      <c r="F708" s="236"/>
      <c r="G708" s="457"/>
      <c r="H708" s="458">
        <f>SUM(H703:I707)</f>
        <v>0</v>
      </c>
      <c r="I708" s="458"/>
      <c r="J708" s="459"/>
      <c r="K708" s="460"/>
    </row>
    <row r="709" spans="1:11" ht="15.75" thickBot="1">
      <c r="A709" s="237" t="s">
        <v>43</v>
      </c>
      <c r="B709" s="238"/>
      <c r="C709" s="228"/>
      <c r="D709" s="229"/>
      <c r="E709" s="239"/>
      <c r="F709" s="239"/>
      <c r="G709" s="461"/>
      <c r="H709" s="474">
        <f>H708/100*21</f>
        <v>0</v>
      </c>
      <c r="I709" s="474"/>
      <c r="J709" s="463"/>
      <c r="K709" s="464"/>
    </row>
    <row r="710" spans="1:11" ht="15.75" thickBot="1">
      <c r="A710" s="240" t="s">
        <v>44</v>
      </c>
      <c r="B710" s="241"/>
      <c r="C710" s="232"/>
      <c r="D710" s="233"/>
      <c r="E710" s="242"/>
      <c r="F710" s="242"/>
      <c r="G710" s="465"/>
      <c r="H710" s="466">
        <f>SUM(H708:I709)</f>
        <v>0</v>
      </c>
      <c r="I710" s="466"/>
      <c r="J710" s="467"/>
      <c r="K710" s="468"/>
    </row>
    <row r="711" spans="1:11" ht="15.75" thickBot="1">
      <c r="A711" s="91"/>
      <c r="B711" s="91"/>
      <c r="C711" s="135"/>
      <c r="D711" s="55"/>
      <c r="E711" s="56"/>
      <c r="F711" s="56"/>
      <c r="G711" s="55"/>
      <c r="H711" s="55"/>
      <c r="I711" s="290"/>
      <c r="J711" s="286"/>
      <c r="K711" s="286"/>
    </row>
    <row r="712" spans="1:11" ht="15">
      <c r="A712" s="261" t="s">
        <v>237</v>
      </c>
      <c r="B712" s="262"/>
      <c r="C712" s="263"/>
      <c r="D712" s="264"/>
      <c r="E712" s="265"/>
      <c r="F712" s="265"/>
      <c r="G712" s="264"/>
      <c r="H712" s="376">
        <f>H708+H698+H687+H675+H663</f>
        <v>0</v>
      </c>
      <c r="I712" s="376"/>
      <c r="J712" s="266"/>
      <c r="K712" s="267"/>
    </row>
    <row r="713" spans="1:11" ht="15.75" thickBot="1">
      <c r="A713" s="268" t="s">
        <v>43</v>
      </c>
      <c r="B713" s="245"/>
      <c r="C713" s="246"/>
      <c r="D713" s="247"/>
      <c r="E713" s="248"/>
      <c r="F713" s="248"/>
      <c r="G713" s="247"/>
      <c r="H713" s="249"/>
      <c r="I713" s="250">
        <f>H712*0.21</f>
        <v>0</v>
      </c>
      <c r="J713" s="251"/>
      <c r="K713" s="269"/>
    </row>
    <row r="714" spans="1:11" ht="15.75" thickBot="1">
      <c r="A714" s="252" t="s">
        <v>238</v>
      </c>
      <c r="B714" s="253"/>
      <c r="C714" s="254"/>
      <c r="D714" s="255"/>
      <c r="E714" s="256"/>
      <c r="F714" s="256"/>
      <c r="G714" s="255"/>
      <c r="H714" s="257"/>
      <c r="I714" s="258">
        <f>H710+H700+H689+H677+H665</f>
        <v>0</v>
      </c>
      <c r="J714" s="259"/>
      <c r="K714" s="260"/>
    </row>
    <row r="715" spans="1:11" ht="15.75" thickBot="1">
      <c r="A715" s="91"/>
      <c r="B715" s="91"/>
      <c r="C715" s="135"/>
      <c r="D715" s="55"/>
      <c r="E715" s="56"/>
      <c r="F715" s="56"/>
      <c r="G715" s="55"/>
      <c r="H715" s="55"/>
      <c r="I715" s="290"/>
      <c r="J715" s="286"/>
      <c r="K715" s="286"/>
    </row>
    <row r="716" spans="1:11" ht="15.75" thickBot="1">
      <c r="A716" s="373" t="s">
        <v>92</v>
      </c>
      <c r="B716" s="374"/>
      <c r="C716" s="374"/>
      <c r="D716" s="374"/>
      <c r="E716" s="374"/>
      <c r="F716" s="374"/>
      <c r="G716" s="374"/>
      <c r="H716" s="374"/>
      <c r="I716" s="374"/>
      <c r="J716" s="374"/>
      <c r="K716" s="375"/>
    </row>
    <row r="717" spans="1:11" ht="15">
      <c r="A717" s="53" t="s">
        <v>58</v>
      </c>
      <c r="B717" s="58"/>
      <c r="C717" s="134"/>
      <c r="D717" s="58"/>
      <c r="E717" s="58"/>
      <c r="F717" s="58"/>
      <c r="G717" s="58"/>
      <c r="H717" s="58"/>
      <c r="I717" s="58"/>
      <c r="J717" s="287"/>
      <c r="K717" s="286"/>
    </row>
    <row r="718" spans="1:11" ht="24">
      <c r="A718" s="60"/>
      <c r="B718" s="86" t="s">
        <v>66</v>
      </c>
      <c r="C718" s="61" t="s">
        <v>85</v>
      </c>
      <c r="D718" s="86" t="s">
        <v>15</v>
      </c>
      <c r="E718" s="86">
        <v>6</v>
      </c>
      <c r="F718" s="86">
        <v>4</v>
      </c>
      <c r="G718" s="449"/>
      <c r="H718" s="449"/>
      <c r="I718" s="450">
        <f>E718*F718*G718</f>
        <v>0</v>
      </c>
      <c r="J718" s="402"/>
      <c r="K718" s="470"/>
    </row>
    <row r="719" spans="1:11" ht="24">
      <c r="A719" s="60"/>
      <c r="B719" s="86" t="s">
        <v>66</v>
      </c>
      <c r="C719" s="61" t="s">
        <v>86</v>
      </c>
      <c r="D719" s="86" t="s">
        <v>17</v>
      </c>
      <c r="E719" s="86">
        <v>2</v>
      </c>
      <c r="F719" s="86">
        <v>2</v>
      </c>
      <c r="G719" s="449"/>
      <c r="H719" s="449"/>
      <c r="I719" s="450">
        <f>E719*F719*G719</f>
        <v>0</v>
      </c>
      <c r="J719" s="390"/>
      <c r="K719" s="469"/>
    </row>
    <row r="720" spans="1:11" ht="24">
      <c r="A720" s="60"/>
      <c r="B720" s="86" t="s">
        <v>66</v>
      </c>
      <c r="C720" s="61" t="s">
        <v>59</v>
      </c>
      <c r="D720" s="86" t="s">
        <v>17</v>
      </c>
      <c r="E720" s="86">
        <v>2</v>
      </c>
      <c r="F720" s="86">
        <v>1</v>
      </c>
      <c r="G720" s="449"/>
      <c r="H720" s="449"/>
      <c r="I720" s="450">
        <f>E720*F720*G720</f>
        <v>0</v>
      </c>
      <c r="J720" s="390"/>
      <c r="K720" s="469"/>
    </row>
    <row r="721" spans="1:11" ht="24">
      <c r="A721" s="60"/>
      <c r="B721" s="86" t="s">
        <v>66</v>
      </c>
      <c r="C721" s="61" t="s">
        <v>60</v>
      </c>
      <c r="D721" s="86" t="s">
        <v>17</v>
      </c>
      <c r="E721" s="86">
        <v>2</v>
      </c>
      <c r="F721" s="86">
        <v>2</v>
      </c>
      <c r="G721" s="449"/>
      <c r="H721" s="449"/>
      <c r="I721" s="450">
        <f>E721*F721*G721</f>
        <v>0</v>
      </c>
      <c r="J721" s="390"/>
      <c r="K721" s="469"/>
    </row>
    <row r="722" spans="1:11" ht="12.75" customHeight="1">
      <c r="A722" s="60"/>
      <c r="B722" s="86" t="s">
        <v>66</v>
      </c>
      <c r="C722" s="94" t="s">
        <v>173</v>
      </c>
      <c r="D722" s="40" t="s">
        <v>20</v>
      </c>
      <c r="E722" s="86">
        <v>0.2</v>
      </c>
      <c r="F722" s="86">
        <v>12</v>
      </c>
      <c r="G722" s="449"/>
      <c r="H722" s="449"/>
      <c r="I722" s="450">
        <f>E722*F722*G722</f>
        <v>0</v>
      </c>
      <c r="J722" s="402"/>
      <c r="K722" s="470"/>
    </row>
    <row r="723" spans="1:11" ht="15">
      <c r="A723" s="222" t="s">
        <v>12</v>
      </c>
      <c r="B723" s="223"/>
      <c r="C723" s="224"/>
      <c r="D723" s="225"/>
      <c r="E723" s="225"/>
      <c r="F723" s="225"/>
      <c r="G723" s="457"/>
      <c r="H723" s="458">
        <f>SUM(H718:I722)</f>
        <v>0</v>
      </c>
      <c r="I723" s="458"/>
      <c r="J723" s="459"/>
      <c r="K723" s="460"/>
    </row>
    <row r="724" spans="1:11" ht="15.75" thickBot="1">
      <c r="A724" s="226" t="s">
        <v>43</v>
      </c>
      <c r="B724" s="227"/>
      <c r="C724" s="228"/>
      <c r="D724" s="229"/>
      <c r="E724" s="229"/>
      <c r="F724" s="229"/>
      <c r="G724" s="461"/>
      <c r="H724" s="474">
        <f>H723/100*21</f>
        <v>0</v>
      </c>
      <c r="I724" s="474"/>
      <c r="J724" s="463"/>
      <c r="K724" s="464"/>
    </row>
    <row r="725" spans="1:11" ht="15.75" thickBot="1">
      <c r="A725" s="230" t="s">
        <v>44</v>
      </c>
      <c r="B725" s="231"/>
      <c r="C725" s="232"/>
      <c r="D725" s="233"/>
      <c r="E725" s="233"/>
      <c r="F725" s="233"/>
      <c r="G725" s="465"/>
      <c r="H725" s="466">
        <f>SUM(H723:I724)</f>
        <v>0</v>
      </c>
      <c r="I725" s="466"/>
      <c r="J725" s="467"/>
      <c r="K725" s="468"/>
    </row>
    <row r="726" spans="1:11" ht="15">
      <c r="A726" s="55"/>
      <c r="B726" s="55"/>
      <c r="C726" s="135"/>
      <c r="D726" s="55"/>
      <c r="E726" s="55"/>
      <c r="F726" s="55"/>
      <c r="G726" s="475"/>
      <c r="H726" s="475"/>
      <c r="I726" s="476"/>
      <c r="J726" s="477"/>
      <c r="K726" s="477"/>
    </row>
    <row r="727" spans="1:11" ht="15">
      <c r="A727" s="87" t="s">
        <v>233</v>
      </c>
      <c r="B727" s="286"/>
      <c r="C727" s="288"/>
      <c r="D727" s="286"/>
      <c r="E727" s="286"/>
      <c r="F727" s="286"/>
      <c r="G727" s="477"/>
      <c r="H727" s="477"/>
      <c r="I727" s="477"/>
      <c r="J727" s="477"/>
      <c r="K727" s="477"/>
    </row>
    <row r="728" spans="1:11" ht="24">
      <c r="A728" s="60"/>
      <c r="B728" s="86" t="s">
        <v>66</v>
      </c>
      <c r="C728" s="61" t="s">
        <v>85</v>
      </c>
      <c r="D728" s="86" t="s">
        <v>15</v>
      </c>
      <c r="E728" s="86">
        <v>6</v>
      </c>
      <c r="F728" s="86">
        <v>4</v>
      </c>
      <c r="G728" s="449"/>
      <c r="H728" s="449"/>
      <c r="I728" s="450">
        <f aca="true" t="shared" si="33" ref="I728:I733">E728*F728*G728</f>
        <v>0</v>
      </c>
      <c r="J728" s="402"/>
      <c r="K728" s="470"/>
    </row>
    <row r="729" spans="1:11" ht="24">
      <c r="A729" s="60"/>
      <c r="B729" s="86" t="s">
        <v>66</v>
      </c>
      <c r="C729" s="61" t="s">
        <v>86</v>
      </c>
      <c r="D729" s="86" t="s">
        <v>17</v>
      </c>
      <c r="E729" s="86">
        <v>2</v>
      </c>
      <c r="F729" s="86">
        <v>2</v>
      </c>
      <c r="G729" s="449"/>
      <c r="H729" s="449"/>
      <c r="I729" s="450">
        <f t="shared" si="33"/>
        <v>0</v>
      </c>
      <c r="J729" s="390"/>
      <c r="K729" s="469"/>
    </row>
    <row r="730" spans="1:11" ht="24">
      <c r="A730" s="60"/>
      <c r="B730" s="86" t="s">
        <v>66</v>
      </c>
      <c r="C730" s="61" t="s">
        <v>59</v>
      </c>
      <c r="D730" s="86" t="s">
        <v>17</v>
      </c>
      <c r="E730" s="86">
        <v>2</v>
      </c>
      <c r="F730" s="86">
        <v>1</v>
      </c>
      <c r="G730" s="449"/>
      <c r="H730" s="449"/>
      <c r="I730" s="450">
        <f t="shared" si="33"/>
        <v>0</v>
      </c>
      <c r="J730" s="390"/>
      <c r="K730" s="469"/>
    </row>
    <row r="731" spans="1:11" ht="24">
      <c r="A731" s="60"/>
      <c r="B731" s="86" t="s">
        <v>66</v>
      </c>
      <c r="C731" s="61" t="s">
        <v>60</v>
      </c>
      <c r="D731" s="86" t="s">
        <v>17</v>
      </c>
      <c r="E731" s="86">
        <v>2</v>
      </c>
      <c r="F731" s="86">
        <v>2</v>
      </c>
      <c r="G731" s="449"/>
      <c r="H731" s="449"/>
      <c r="I731" s="450">
        <f t="shared" si="33"/>
        <v>0</v>
      </c>
      <c r="J731" s="390"/>
      <c r="K731" s="469"/>
    </row>
    <row r="732" spans="1:11" ht="12.75" customHeight="1">
      <c r="A732" s="60"/>
      <c r="B732" s="86" t="s">
        <v>66</v>
      </c>
      <c r="C732" s="62" t="s">
        <v>174</v>
      </c>
      <c r="D732" s="86" t="s">
        <v>17</v>
      </c>
      <c r="E732" s="86">
        <v>2</v>
      </c>
      <c r="F732" s="86">
        <v>1</v>
      </c>
      <c r="G732" s="449"/>
      <c r="H732" s="449"/>
      <c r="I732" s="450">
        <f t="shared" si="33"/>
        <v>0</v>
      </c>
      <c r="J732" s="390"/>
      <c r="K732" s="469"/>
    </row>
    <row r="733" spans="1:11" ht="12.75" customHeight="1">
      <c r="A733" s="60"/>
      <c r="B733" s="86" t="s">
        <v>66</v>
      </c>
      <c r="C733" s="94" t="s">
        <v>173</v>
      </c>
      <c r="D733" s="40" t="s">
        <v>20</v>
      </c>
      <c r="E733" s="86">
        <v>0.2</v>
      </c>
      <c r="F733" s="86">
        <v>12</v>
      </c>
      <c r="G733" s="449"/>
      <c r="H733" s="449"/>
      <c r="I733" s="450">
        <f t="shared" si="33"/>
        <v>0</v>
      </c>
      <c r="J733" s="402"/>
      <c r="K733" s="470"/>
    </row>
    <row r="734" spans="1:11" ht="15">
      <c r="A734" s="234" t="s">
        <v>12</v>
      </c>
      <c r="B734" s="235"/>
      <c r="C734" s="224"/>
      <c r="D734" s="225"/>
      <c r="E734" s="236"/>
      <c r="F734" s="236"/>
      <c r="G734" s="457"/>
      <c r="H734" s="458">
        <f>SUM(H728:I733)</f>
        <v>0</v>
      </c>
      <c r="I734" s="458"/>
      <c r="J734" s="459"/>
      <c r="K734" s="460"/>
    </row>
    <row r="735" spans="1:11" ht="15.75" thickBot="1">
      <c r="A735" s="237" t="s">
        <v>43</v>
      </c>
      <c r="B735" s="238"/>
      <c r="C735" s="228"/>
      <c r="D735" s="229"/>
      <c r="E735" s="239"/>
      <c r="F735" s="239"/>
      <c r="G735" s="461"/>
      <c r="H735" s="474">
        <f>H734/100*21</f>
        <v>0</v>
      </c>
      <c r="I735" s="474"/>
      <c r="J735" s="463"/>
      <c r="K735" s="464"/>
    </row>
    <row r="736" spans="1:11" ht="15.75" thickBot="1">
      <c r="A736" s="240" t="s">
        <v>44</v>
      </c>
      <c r="B736" s="241"/>
      <c r="C736" s="232"/>
      <c r="D736" s="233"/>
      <c r="E736" s="242"/>
      <c r="F736" s="242"/>
      <c r="G736" s="465"/>
      <c r="H736" s="466">
        <f>SUM(H734:I735)</f>
        <v>0</v>
      </c>
      <c r="I736" s="466"/>
      <c r="J736" s="467"/>
      <c r="K736" s="468"/>
    </row>
    <row r="737" spans="1:11" ht="15">
      <c r="A737" s="88"/>
      <c r="B737" s="55"/>
      <c r="C737" s="135"/>
      <c r="D737" s="55"/>
      <c r="E737" s="55"/>
      <c r="F737" s="55"/>
      <c r="G737" s="475"/>
      <c r="H737" s="475"/>
      <c r="I737" s="477"/>
      <c r="J737" s="477"/>
      <c r="K737" s="477"/>
    </row>
    <row r="738" spans="1:11" ht="15">
      <c r="A738" s="89" t="s">
        <v>234</v>
      </c>
      <c r="B738" s="55"/>
      <c r="C738" s="135"/>
      <c r="D738" s="55"/>
      <c r="E738" s="55"/>
      <c r="F738" s="55"/>
      <c r="G738" s="475"/>
      <c r="H738" s="475"/>
      <c r="I738" s="477"/>
      <c r="J738" s="477"/>
      <c r="K738" s="477"/>
    </row>
    <row r="739" spans="1:11" ht="24">
      <c r="A739" s="60"/>
      <c r="B739" s="86" t="s">
        <v>66</v>
      </c>
      <c r="C739" s="61" t="s">
        <v>85</v>
      </c>
      <c r="D739" s="86" t="s">
        <v>15</v>
      </c>
      <c r="E739" s="86">
        <v>6</v>
      </c>
      <c r="F739" s="86">
        <v>4</v>
      </c>
      <c r="G739" s="449"/>
      <c r="H739" s="449"/>
      <c r="I739" s="450">
        <f aca="true" t="shared" si="34" ref="I739:I745">E739*F739*G739</f>
        <v>0</v>
      </c>
      <c r="J739" s="402"/>
      <c r="K739" s="470"/>
    </row>
    <row r="740" spans="1:11" ht="24">
      <c r="A740" s="60"/>
      <c r="B740" s="86" t="s">
        <v>66</v>
      </c>
      <c r="C740" s="61" t="s">
        <v>86</v>
      </c>
      <c r="D740" s="86" t="s">
        <v>17</v>
      </c>
      <c r="E740" s="86">
        <v>2</v>
      </c>
      <c r="F740" s="86">
        <v>2</v>
      </c>
      <c r="G740" s="449"/>
      <c r="H740" s="449"/>
      <c r="I740" s="450">
        <f t="shared" si="34"/>
        <v>0</v>
      </c>
      <c r="J740" s="390"/>
      <c r="K740" s="469"/>
    </row>
    <row r="741" spans="1:11" ht="24">
      <c r="A741" s="60"/>
      <c r="B741" s="86" t="s">
        <v>66</v>
      </c>
      <c r="C741" s="61" t="s">
        <v>59</v>
      </c>
      <c r="D741" s="86" t="s">
        <v>17</v>
      </c>
      <c r="E741" s="86">
        <v>2</v>
      </c>
      <c r="F741" s="86">
        <v>1</v>
      </c>
      <c r="G741" s="449"/>
      <c r="H741" s="449"/>
      <c r="I741" s="450">
        <f t="shared" si="34"/>
        <v>0</v>
      </c>
      <c r="J741" s="390"/>
      <c r="K741" s="469"/>
    </row>
    <row r="742" spans="1:11" ht="24">
      <c r="A742" s="60"/>
      <c r="B742" s="86" t="s">
        <v>66</v>
      </c>
      <c r="C742" s="61" t="s">
        <v>60</v>
      </c>
      <c r="D742" s="86" t="s">
        <v>17</v>
      </c>
      <c r="E742" s="86">
        <v>2</v>
      </c>
      <c r="F742" s="86">
        <v>2</v>
      </c>
      <c r="G742" s="449"/>
      <c r="H742" s="449"/>
      <c r="I742" s="450">
        <f t="shared" si="34"/>
        <v>0</v>
      </c>
      <c r="J742" s="390"/>
      <c r="K742" s="469"/>
    </row>
    <row r="743" spans="1:11" ht="12.75" customHeight="1">
      <c r="A743" s="60"/>
      <c r="B743" s="86" t="s">
        <v>66</v>
      </c>
      <c r="C743" s="62" t="s">
        <v>174</v>
      </c>
      <c r="D743" s="86" t="s">
        <v>17</v>
      </c>
      <c r="E743" s="86">
        <v>2</v>
      </c>
      <c r="F743" s="86">
        <v>1</v>
      </c>
      <c r="G743" s="449"/>
      <c r="H743" s="449"/>
      <c r="I743" s="450">
        <f t="shared" si="34"/>
        <v>0</v>
      </c>
      <c r="J743" s="390"/>
      <c r="K743" s="469"/>
    </row>
    <row r="744" spans="1:11" ht="12.75" customHeight="1">
      <c r="A744" s="60"/>
      <c r="B744" s="86" t="s">
        <v>66</v>
      </c>
      <c r="C744" s="137" t="s">
        <v>147</v>
      </c>
      <c r="D744" s="86" t="s">
        <v>17</v>
      </c>
      <c r="E744" s="86">
        <v>2</v>
      </c>
      <c r="F744" s="86">
        <v>1</v>
      </c>
      <c r="G744" s="449"/>
      <c r="H744" s="449"/>
      <c r="I744" s="450">
        <f t="shared" si="34"/>
        <v>0</v>
      </c>
      <c r="J744" s="402"/>
      <c r="K744" s="470"/>
    </row>
    <row r="745" spans="1:11" ht="12.75" customHeight="1">
      <c r="A745" s="60"/>
      <c r="B745" s="86" t="s">
        <v>66</v>
      </c>
      <c r="C745" s="94" t="s">
        <v>173</v>
      </c>
      <c r="D745" s="40" t="s">
        <v>20</v>
      </c>
      <c r="E745" s="86">
        <v>0.2</v>
      </c>
      <c r="F745" s="86">
        <v>12</v>
      </c>
      <c r="G745" s="449"/>
      <c r="H745" s="449"/>
      <c r="I745" s="450">
        <f t="shared" si="34"/>
        <v>0</v>
      </c>
      <c r="J745" s="402"/>
      <c r="K745" s="470"/>
    </row>
    <row r="746" spans="1:11" ht="15">
      <c r="A746" s="234" t="s">
        <v>12</v>
      </c>
      <c r="B746" s="235"/>
      <c r="C746" s="224"/>
      <c r="D746" s="225"/>
      <c r="E746" s="236"/>
      <c r="F746" s="236"/>
      <c r="G746" s="457"/>
      <c r="H746" s="458">
        <f>SUM(H739:I745)</f>
        <v>0</v>
      </c>
      <c r="I746" s="458"/>
      <c r="J746" s="459"/>
      <c r="K746" s="460"/>
    </row>
    <row r="747" spans="1:11" ht="15.75" thickBot="1">
      <c r="A747" s="237" t="s">
        <v>43</v>
      </c>
      <c r="B747" s="238"/>
      <c r="C747" s="228"/>
      <c r="D747" s="229"/>
      <c r="E747" s="239"/>
      <c r="F747" s="239"/>
      <c r="G747" s="461"/>
      <c r="H747" s="474">
        <f>H746/100*21</f>
        <v>0</v>
      </c>
      <c r="I747" s="474"/>
      <c r="J747" s="463"/>
      <c r="K747" s="464"/>
    </row>
    <row r="748" spans="1:11" ht="15.75" thickBot="1">
      <c r="A748" s="240" t="s">
        <v>44</v>
      </c>
      <c r="B748" s="241"/>
      <c r="C748" s="232"/>
      <c r="D748" s="233"/>
      <c r="E748" s="242"/>
      <c r="F748" s="242"/>
      <c r="G748" s="465"/>
      <c r="H748" s="466">
        <f>SUM(H746:I747)</f>
        <v>0</v>
      </c>
      <c r="I748" s="466"/>
      <c r="J748" s="467"/>
      <c r="K748" s="468"/>
    </row>
    <row r="749" spans="1:11" ht="15">
      <c r="A749" s="289"/>
      <c r="B749" s="55"/>
      <c r="C749" s="135"/>
      <c r="D749" s="55"/>
      <c r="E749" s="55"/>
      <c r="F749" s="55"/>
      <c r="G749" s="475"/>
      <c r="H749" s="475"/>
      <c r="I749" s="478"/>
      <c r="J749" s="478"/>
      <c r="K749" s="478"/>
    </row>
    <row r="750" spans="1:11" ht="15">
      <c r="A750" s="89" t="s">
        <v>235</v>
      </c>
      <c r="B750" s="55"/>
      <c r="C750" s="135"/>
      <c r="D750" s="55"/>
      <c r="E750" s="55"/>
      <c r="F750" s="55"/>
      <c r="G750" s="475"/>
      <c r="H750" s="475"/>
      <c r="I750" s="478"/>
      <c r="J750" s="478"/>
      <c r="K750" s="478"/>
    </row>
    <row r="751" spans="1:11" ht="24">
      <c r="A751" s="60"/>
      <c r="B751" s="86" t="s">
        <v>66</v>
      </c>
      <c r="C751" s="61" t="s">
        <v>85</v>
      </c>
      <c r="D751" s="86" t="s">
        <v>15</v>
      </c>
      <c r="E751" s="86">
        <v>6</v>
      </c>
      <c r="F751" s="86">
        <v>4</v>
      </c>
      <c r="G751" s="449"/>
      <c r="H751" s="449"/>
      <c r="I751" s="450">
        <f>E751*F751*G751</f>
        <v>0</v>
      </c>
      <c r="J751" s="402"/>
      <c r="K751" s="470"/>
    </row>
    <row r="752" spans="1:11" ht="24">
      <c r="A752" s="60"/>
      <c r="B752" s="86" t="s">
        <v>66</v>
      </c>
      <c r="C752" s="61" t="s">
        <v>86</v>
      </c>
      <c r="D752" s="86" t="s">
        <v>17</v>
      </c>
      <c r="E752" s="86">
        <v>2</v>
      </c>
      <c r="F752" s="86">
        <v>2</v>
      </c>
      <c r="G752" s="449"/>
      <c r="H752" s="449"/>
      <c r="I752" s="450">
        <f>E752*F752*G752</f>
        <v>0</v>
      </c>
      <c r="J752" s="390"/>
      <c r="K752" s="469"/>
    </row>
    <row r="753" spans="1:11" ht="36" customHeight="1">
      <c r="A753" s="60"/>
      <c r="B753" s="86" t="s">
        <v>66</v>
      </c>
      <c r="C753" s="61" t="s">
        <v>221</v>
      </c>
      <c r="D753" s="86" t="s">
        <v>17</v>
      </c>
      <c r="E753" s="86">
        <v>2</v>
      </c>
      <c r="F753" s="86">
        <v>1</v>
      </c>
      <c r="G753" s="449"/>
      <c r="H753" s="449"/>
      <c r="I753" s="450">
        <f>E753*F753*G753</f>
        <v>0</v>
      </c>
      <c r="J753" s="390"/>
      <c r="K753" s="469"/>
    </row>
    <row r="754" spans="1:11" ht="12.75" customHeight="1">
      <c r="A754" s="96"/>
      <c r="B754" s="86" t="s">
        <v>66</v>
      </c>
      <c r="C754" s="62" t="s">
        <v>174</v>
      </c>
      <c r="D754" s="95" t="s">
        <v>17</v>
      </c>
      <c r="E754" s="95">
        <v>2</v>
      </c>
      <c r="F754" s="95">
        <v>1</v>
      </c>
      <c r="G754" s="449"/>
      <c r="H754" s="453"/>
      <c r="I754" s="454">
        <f>E754*F754*G754</f>
        <v>0</v>
      </c>
      <c r="J754" s="471"/>
      <c r="K754" s="472"/>
    </row>
    <row r="755" spans="1:11" ht="12.75" customHeight="1">
      <c r="A755" s="60"/>
      <c r="B755" s="86" t="s">
        <v>66</v>
      </c>
      <c r="C755" s="94" t="s">
        <v>173</v>
      </c>
      <c r="D755" s="40" t="s">
        <v>20</v>
      </c>
      <c r="E755" s="86">
        <v>0.2</v>
      </c>
      <c r="F755" s="86">
        <v>12</v>
      </c>
      <c r="G755" s="449"/>
      <c r="H755" s="449"/>
      <c r="I755" s="450">
        <f>E755*F755*G755</f>
        <v>0</v>
      </c>
      <c r="J755" s="402"/>
      <c r="K755" s="470"/>
    </row>
    <row r="756" spans="1:11" ht="15">
      <c r="A756" s="234" t="s">
        <v>12</v>
      </c>
      <c r="B756" s="235"/>
      <c r="C756" s="224"/>
      <c r="D756" s="225"/>
      <c r="E756" s="236"/>
      <c r="F756" s="236"/>
      <c r="G756" s="457"/>
      <c r="H756" s="458">
        <f>SUM(H751:I755)</f>
        <v>0</v>
      </c>
      <c r="I756" s="458"/>
      <c r="J756" s="459"/>
      <c r="K756" s="460"/>
    </row>
    <row r="757" spans="1:11" ht="15.75" thickBot="1">
      <c r="A757" s="237" t="s">
        <v>43</v>
      </c>
      <c r="B757" s="238"/>
      <c r="C757" s="228"/>
      <c r="D757" s="229"/>
      <c r="E757" s="239"/>
      <c r="F757" s="239"/>
      <c r="G757" s="461"/>
      <c r="H757" s="474">
        <f>H756/100*21</f>
        <v>0</v>
      </c>
      <c r="I757" s="474"/>
      <c r="J757" s="463"/>
      <c r="K757" s="464"/>
    </row>
    <row r="758" spans="1:11" ht="15.75" thickBot="1">
      <c r="A758" s="240" t="s">
        <v>44</v>
      </c>
      <c r="B758" s="241"/>
      <c r="C758" s="232"/>
      <c r="D758" s="233"/>
      <c r="E758" s="242"/>
      <c r="F758" s="242"/>
      <c r="G758" s="465"/>
      <c r="H758" s="466">
        <f>SUM(H756:I757)</f>
        <v>0</v>
      </c>
      <c r="I758" s="466"/>
      <c r="J758" s="467"/>
      <c r="K758" s="468"/>
    </row>
    <row r="759" spans="1:11" ht="15">
      <c r="A759" s="289"/>
      <c r="B759" s="55"/>
      <c r="C759" s="135"/>
      <c r="D759" s="55"/>
      <c r="E759" s="56"/>
      <c r="F759" s="56"/>
      <c r="G759" s="475"/>
      <c r="H759" s="475"/>
      <c r="I759" s="478"/>
      <c r="J759" s="478"/>
      <c r="K759" s="478"/>
    </row>
    <row r="760" spans="1:11" ht="15">
      <c r="A760" s="87" t="s">
        <v>236</v>
      </c>
      <c r="B760" s="55"/>
      <c r="C760" s="135"/>
      <c r="D760" s="55"/>
      <c r="E760" s="56"/>
      <c r="F760" s="56"/>
      <c r="G760" s="475"/>
      <c r="H760" s="475"/>
      <c r="I760" s="477"/>
      <c r="J760" s="477"/>
      <c r="K760" s="477"/>
    </row>
    <row r="761" spans="1:11" ht="24">
      <c r="A761" s="60"/>
      <c r="B761" s="86" t="s">
        <v>84</v>
      </c>
      <c r="C761" s="61" t="s">
        <v>85</v>
      </c>
      <c r="D761" s="86" t="s">
        <v>15</v>
      </c>
      <c r="E761" s="86">
        <v>6</v>
      </c>
      <c r="F761" s="86">
        <v>4</v>
      </c>
      <c r="G761" s="449"/>
      <c r="H761" s="449"/>
      <c r="I761" s="450">
        <f>E761*F761*G761</f>
        <v>0</v>
      </c>
      <c r="J761" s="473"/>
      <c r="K761" s="473"/>
    </row>
    <row r="762" spans="1:11" ht="24">
      <c r="A762" s="60"/>
      <c r="B762" s="86" t="s">
        <v>66</v>
      </c>
      <c r="C762" s="61" t="s">
        <v>86</v>
      </c>
      <c r="D762" s="86" t="s">
        <v>17</v>
      </c>
      <c r="E762" s="86">
        <v>2</v>
      </c>
      <c r="F762" s="86">
        <v>2</v>
      </c>
      <c r="G762" s="449"/>
      <c r="H762" s="449"/>
      <c r="I762" s="450">
        <f>E762*F762*G762</f>
        <v>0</v>
      </c>
      <c r="J762" s="473"/>
      <c r="K762" s="473"/>
    </row>
    <row r="763" spans="1:11" ht="12.75" customHeight="1">
      <c r="A763" s="96"/>
      <c r="B763" s="86" t="s">
        <v>66</v>
      </c>
      <c r="C763" s="62" t="s">
        <v>174</v>
      </c>
      <c r="D763" s="95" t="s">
        <v>17</v>
      </c>
      <c r="E763" s="95">
        <v>2</v>
      </c>
      <c r="F763" s="95">
        <v>1</v>
      </c>
      <c r="G763" s="449"/>
      <c r="H763" s="453"/>
      <c r="I763" s="454">
        <f>E763*F763*G763</f>
        <v>0</v>
      </c>
      <c r="J763" s="471"/>
      <c r="K763" s="471"/>
    </row>
    <row r="764" spans="1:11" ht="12.75" customHeight="1">
      <c r="A764" s="60"/>
      <c r="B764" s="86" t="s">
        <v>66</v>
      </c>
      <c r="C764" s="94" t="s">
        <v>173</v>
      </c>
      <c r="D764" s="40" t="s">
        <v>20</v>
      </c>
      <c r="E764" s="86">
        <v>0.2</v>
      </c>
      <c r="F764" s="86">
        <v>12</v>
      </c>
      <c r="G764" s="449"/>
      <c r="H764" s="449"/>
      <c r="I764" s="450">
        <f>E764*F764*G764</f>
        <v>0</v>
      </c>
      <c r="J764" s="402"/>
      <c r="K764" s="470"/>
    </row>
    <row r="765" spans="1:11" ht="15">
      <c r="A765" s="234" t="s">
        <v>12</v>
      </c>
      <c r="B765" s="235"/>
      <c r="C765" s="224"/>
      <c r="D765" s="225"/>
      <c r="E765" s="236"/>
      <c r="F765" s="236"/>
      <c r="G765" s="457"/>
      <c r="H765" s="458">
        <f>SUM(H761:I764)</f>
        <v>0</v>
      </c>
      <c r="I765" s="458"/>
      <c r="J765" s="459"/>
      <c r="K765" s="460"/>
    </row>
    <row r="766" spans="1:11" ht="15.75" thickBot="1">
      <c r="A766" s="237" t="s">
        <v>43</v>
      </c>
      <c r="B766" s="238"/>
      <c r="C766" s="228"/>
      <c r="D766" s="229"/>
      <c r="E766" s="239"/>
      <c r="F766" s="239"/>
      <c r="G766" s="461"/>
      <c r="H766" s="474">
        <f>H765/100*21</f>
        <v>0</v>
      </c>
      <c r="I766" s="474"/>
      <c r="J766" s="463"/>
      <c r="K766" s="464"/>
    </row>
    <row r="767" spans="1:11" ht="15.75" thickBot="1">
      <c r="A767" s="240" t="s">
        <v>44</v>
      </c>
      <c r="B767" s="241"/>
      <c r="C767" s="232"/>
      <c r="D767" s="233"/>
      <c r="E767" s="242"/>
      <c r="F767" s="242"/>
      <c r="G767" s="465"/>
      <c r="H767" s="466">
        <f>SUM(H765:I766)</f>
        <v>0</v>
      </c>
      <c r="I767" s="466"/>
      <c r="J767" s="467"/>
      <c r="K767" s="468"/>
    </row>
    <row r="768" spans="1:11" ht="15.75" thickBot="1">
      <c r="A768" s="91"/>
      <c r="B768" s="91"/>
      <c r="C768" s="135"/>
      <c r="D768" s="55"/>
      <c r="E768" s="56"/>
      <c r="F768" s="56"/>
      <c r="G768" s="55"/>
      <c r="H768" s="55"/>
      <c r="I768" s="290"/>
      <c r="J768" s="286"/>
      <c r="K768" s="286"/>
    </row>
    <row r="769" spans="1:11" ht="15">
      <c r="A769" s="261" t="s">
        <v>166</v>
      </c>
      <c r="B769" s="262"/>
      <c r="C769" s="263"/>
      <c r="D769" s="264"/>
      <c r="E769" s="265"/>
      <c r="F769" s="265"/>
      <c r="G769" s="264"/>
      <c r="H769" s="376">
        <f>H765+H756+H746+H734+H723</f>
        <v>0</v>
      </c>
      <c r="I769" s="376"/>
      <c r="J769" s="266"/>
      <c r="K769" s="267"/>
    </row>
    <row r="770" spans="1:11" ht="15.75" thickBot="1">
      <c r="A770" s="268" t="s">
        <v>43</v>
      </c>
      <c r="B770" s="245"/>
      <c r="C770" s="246"/>
      <c r="D770" s="247"/>
      <c r="E770" s="248"/>
      <c r="F770" s="248"/>
      <c r="G770" s="247"/>
      <c r="H770" s="249"/>
      <c r="I770" s="250">
        <f>H769*0.21</f>
        <v>0</v>
      </c>
      <c r="J770" s="251"/>
      <c r="K770" s="269"/>
    </row>
    <row r="771" spans="1:11" ht="15.75" thickBot="1">
      <c r="A771" s="252" t="s">
        <v>167</v>
      </c>
      <c r="B771" s="253"/>
      <c r="C771" s="254"/>
      <c r="D771" s="255"/>
      <c r="E771" s="256"/>
      <c r="F771" s="256"/>
      <c r="G771" s="255"/>
      <c r="H771" s="257"/>
      <c r="I771" s="258">
        <f>H767+H758+H748+H736+H725</f>
        <v>0</v>
      </c>
      <c r="J771" s="259"/>
      <c r="K771" s="260"/>
    </row>
    <row r="772" spans="1:11" ht="15">
      <c r="A772" s="91"/>
      <c r="B772" s="91"/>
      <c r="C772" s="135"/>
      <c r="D772" s="55"/>
      <c r="E772" s="56"/>
      <c r="F772" s="56"/>
      <c r="G772" s="55"/>
      <c r="H772" s="55"/>
      <c r="I772" s="290"/>
      <c r="J772" s="286"/>
      <c r="K772" s="286"/>
    </row>
    <row r="773" spans="1:11" ht="15">
      <c r="A773" s="91"/>
      <c r="B773" s="91"/>
      <c r="C773" s="135"/>
      <c r="D773" s="55"/>
      <c r="E773" s="56"/>
      <c r="F773" s="56"/>
      <c r="G773" s="55"/>
      <c r="H773" s="55"/>
      <c r="I773" s="290"/>
      <c r="J773" s="286"/>
      <c r="K773" s="286"/>
    </row>
    <row r="774" spans="1:11" ht="15">
      <c r="A774" s="91"/>
      <c r="B774" s="91"/>
      <c r="C774" s="135"/>
      <c r="D774" s="55"/>
      <c r="E774" s="56"/>
      <c r="F774" s="56"/>
      <c r="G774" s="55"/>
      <c r="H774" s="55"/>
      <c r="I774" s="290"/>
      <c r="J774" s="286"/>
      <c r="K774" s="286"/>
    </row>
    <row r="775" spans="1:11" ht="15">
      <c r="A775" s="91"/>
      <c r="B775" s="91"/>
      <c r="C775" s="135"/>
      <c r="D775" s="55"/>
      <c r="E775" s="56"/>
      <c r="F775" s="56"/>
      <c r="G775" s="55"/>
      <c r="H775" s="55"/>
      <c r="I775" s="290"/>
      <c r="J775" s="286"/>
      <c r="K775" s="286"/>
    </row>
    <row r="776" spans="1:11" ht="15.75" thickBot="1">
      <c r="A776" s="91"/>
      <c r="B776" s="91"/>
      <c r="C776" s="135"/>
      <c r="D776" s="55"/>
      <c r="E776" s="56"/>
      <c r="F776" s="56"/>
      <c r="G776" s="55"/>
      <c r="H776" s="55"/>
      <c r="I776" s="290"/>
      <c r="J776" s="286"/>
      <c r="K776" s="286"/>
    </row>
    <row r="777" spans="1:11" ht="15">
      <c r="A777" s="270" t="s">
        <v>168</v>
      </c>
      <c r="B777" s="196"/>
      <c r="C777" s="271"/>
      <c r="D777" s="272"/>
      <c r="E777" s="273"/>
      <c r="F777" s="273"/>
      <c r="G777" s="272"/>
      <c r="H777" s="386">
        <f>SUM(H62,H119,H181,H243,H300,H357,H421,H478,H532,H594,H651,H712,H769)</f>
        <v>0</v>
      </c>
      <c r="I777" s="386"/>
      <c r="J777" s="196"/>
      <c r="K777" s="274"/>
    </row>
    <row r="778" spans="1:11" ht="15.75" thickBot="1">
      <c r="A778" s="275" t="s">
        <v>43</v>
      </c>
      <c r="B778" s="203"/>
      <c r="C778" s="276"/>
      <c r="D778" s="277"/>
      <c r="E778" s="278"/>
      <c r="F778" s="278"/>
      <c r="G778" s="277"/>
      <c r="H778" s="371">
        <f>H777*0.21</f>
        <v>0</v>
      </c>
      <c r="I778" s="371"/>
      <c r="J778" s="203"/>
      <c r="K778" s="279"/>
    </row>
    <row r="779" spans="1:11" ht="15.75" thickBot="1">
      <c r="A779" s="210" t="s">
        <v>169</v>
      </c>
      <c r="B779" s="211"/>
      <c r="C779" s="280"/>
      <c r="D779" s="281"/>
      <c r="E779" s="282"/>
      <c r="F779" s="282"/>
      <c r="G779" s="281"/>
      <c r="H779" s="372">
        <f>SUM(H777:I778)</f>
        <v>0</v>
      </c>
      <c r="I779" s="372"/>
      <c r="J779" s="211"/>
      <c r="K779" s="283"/>
    </row>
    <row r="780" spans="1:11" ht="15">
      <c r="A780" s="91"/>
      <c r="B780" s="91"/>
      <c r="C780" s="135"/>
      <c r="D780" s="55"/>
      <c r="E780" s="56"/>
      <c r="F780" s="56"/>
      <c r="G780" s="55"/>
      <c r="H780" s="55"/>
      <c r="I780" s="290"/>
      <c r="J780" s="286"/>
      <c r="K780" s="286"/>
    </row>
    <row r="781" spans="1:11" ht="15.75">
      <c r="A781" s="91"/>
      <c r="B781" s="91"/>
      <c r="C781" s="366" t="s">
        <v>227</v>
      </c>
      <c r="D781" s="366"/>
      <c r="E781" s="366"/>
      <c r="F781" s="366"/>
      <c r="G781" s="55"/>
      <c r="H781" s="55"/>
      <c r="I781" s="290"/>
      <c r="J781" s="286"/>
      <c r="K781" s="286"/>
    </row>
    <row r="782" spans="1:11" ht="15.75" thickBot="1">
      <c r="A782" s="284"/>
      <c r="B782" s="284"/>
      <c r="C782" s="291"/>
      <c r="D782" s="284"/>
      <c r="E782" s="284"/>
      <c r="F782" s="284"/>
      <c r="G782" s="284"/>
      <c r="H782" s="284"/>
      <c r="I782" s="284"/>
      <c r="J782" s="284"/>
      <c r="K782" s="284"/>
    </row>
    <row r="783" spans="1:11" ht="25.5">
      <c r="A783" s="284"/>
      <c r="B783" s="284"/>
      <c r="C783" s="121" t="s">
        <v>13</v>
      </c>
      <c r="D783" s="122" t="s">
        <v>0</v>
      </c>
      <c r="E783" s="122" t="s">
        <v>43</v>
      </c>
      <c r="F783" s="123" t="s">
        <v>44</v>
      </c>
      <c r="G783" s="284"/>
      <c r="H783" s="284"/>
      <c r="I783" s="284"/>
      <c r="J783" s="284"/>
      <c r="K783" s="284"/>
    </row>
    <row r="784" spans="1:11" ht="15">
      <c r="A784" s="284"/>
      <c r="B784" s="284"/>
      <c r="C784" s="124" t="s">
        <v>42</v>
      </c>
      <c r="D784" s="111"/>
      <c r="E784" s="292"/>
      <c r="F784" s="293"/>
      <c r="G784" s="284"/>
      <c r="H784" s="284"/>
      <c r="I784" s="284"/>
      <c r="J784" s="284"/>
      <c r="K784" s="284"/>
    </row>
    <row r="785" spans="1:11" ht="15">
      <c r="A785" s="284"/>
      <c r="B785" s="284"/>
      <c r="C785" s="130" t="s">
        <v>36</v>
      </c>
      <c r="D785" s="110">
        <f>H62</f>
        <v>0</v>
      </c>
      <c r="E785" s="110">
        <f aca="true" t="shared" si="35" ref="E785:E799">D785/100*21</f>
        <v>0</v>
      </c>
      <c r="F785" s="179">
        <f>I64</f>
        <v>0</v>
      </c>
      <c r="G785" s="284"/>
      <c r="H785" s="294"/>
      <c r="I785" s="284"/>
      <c r="J785" s="284"/>
      <c r="K785" s="284"/>
    </row>
    <row r="786" spans="1:11" ht="15">
      <c r="A786" s="284"/>
      <c r="B786" s="284"/>
      <c r="C786" s="130" t="s">
        <v>37</v>
      </c>
      <c r="D786" s="110">
        <f>H119</f>
        <v>0</v>
      </c>
      <c r="E786" s="110">
        <f t="shared" si="35"/>
        <v>0</v>
      </c>
      <c r="F786" s="179">
        <f>I121</f>
        <v>0</v>
      </c>
      <c r="G786" s="284"/>
      <c r="H786" s="294"/>
      <c r="I786" s="284"/>
      <c r="J786" s="284"/>
      <c r="K786" s="284"/>
    </row>
    <row r="787" spans="1:11" ht="15">
      <c r="A787" s="284"/>
      <c r="B787" s="284"/>
      <c r="C787" s="130" t="s">
        <v>38</v>
      </c>
      <c r="D787" s="110">
        <f>H181</f>
        <v>0</v>
      </c>
      <c r="E787" s="110">
        <f t="shared" si="35"/>
        <v>0</v>
      </c>
      <c r="F787" s="179">
        <f>I183</f>
        <v>0</v>
      </c>
      <c r="G787" s="284"/>
      <c r="H787" s="294"/>
      <c r="I787" s="284"/>
      <c r="J787" s="284"/>
      <c r="K787" s="284"/>
    </row>
    <row r="788" spans="1:11" ht="15">
      <c r="A788" s="284"/>
      <c r="B788" s="284"/>
      <c r="C788" s="130" t="s">
        <v>39</v>
      </c>
      <c r="D788" s="110">
        <f>H243</f>
        <v>0</v>
      </c>
      <c r="E788" s="110">
        <f t="shared" si="35"/>
        <v>0</v>
      </c>
      <c r="F788" s="179">
        <f>I245</f>
        <v>0</v>
      </c>
      <c r="G788" s="284"/>
      <c r="H788" s="294"/>
      <c r="I788" s="284"/>
      <c r="J788" s="284"/>
      <c r="K788" s="284"/>
    </row>
    <row r="789" spans="1:11" ht="15">
      <c r="A789" s="284"/>
      <c r="B789" s="284"/>
      <c r="C789" s="130" t="s">
        <v>40</v>
      </c>
      <c r="D789" s="110">
        <f>H300</f>
        <v>0</v>
      </c>
      <c r="E789" s="110">
        <f t="shared" si="35"/>
        <v>0</v>
      </c>
      <c r="F789" s="179">
        <f>I302</f>
        <v>0</v>
      </c>
      <c r="G789" s="284"/>
      <c r="H789" s="294"/>
      <c r="I789" s="284"/>
      <c r="J789" s="284"/>
      <c r="K789" s="284"/>
    </row>
    <row r="790" spans="1:11" ht="15">
      <c r="A790" s="284"/>
      <c r="B790" s="284"/>
      <c r="C790" s="130" t="s">
        <v>41</v>
      </c>
      <c r="D790" s="110">
        <f>H357</f>
        <v>0</v>
      </c>
      <c r="E790" s="110">
        <f t="shared" si="35"/>
        <v>0</v>
      </c>
      <c r="F790" s="179">
        <f>I359</f>
        <v>0</v>
      </c>
      <c r="G790" s="284"/>
      <c r="H790" s="294"/>
      <c r="I790" s="284"/>
      <c r="J790" s="284"/>
      <c r="K790" s="284"/>
    </row>
    <row r="791" spans="1:11" ht="15">
      <c r="A791" s="284"/>
      <c r="B791" s="284"/>
      <c r="C791" s="295"/>
      <c r="D791" s="111"/>
      <c r="E791" s="110"/>
      <c r="F791" s="179"/>
      <c r="G791" s="284"/>
      <c r="H791" s="284"/>
      <c r="I791" s="284"/>
      <c r="J791" s="284"/>
      <c r="K791" s="284"/>
    </row>
    <row r="792" spans="1:11" ht="15">
      <c r="A792" s="284"/>
      <c r="B792" s="284"/>
      <c r="C792" s="124" t="s">
        <v>137</v>
      </c>
      <c r="D792" s="112"/>
      <c r="E792" s="110"/>
      <c r="F792" s="179"/>
      <c r="G792" s="284"/>
      <c r="H792" s="284"/>
      <c r="I792" s="284"/>
      <c r="J792" s="284"/>
      <c r="K792" s="284"/>
    </row>
    <row r="793" spans="1:11" ht="15">
      <c r="A793" s="284"/>
      <c r="B793" s="284"/>
      <c r="C793" s="128" t="s">
        <v>138</v>
      </c>
      <c r="D793" s="112">
        <f>H421</f>
        <v>0</v>
      </c>
      <c r="E793" s="110">
        <f t="shared" si="35"/>
        <v>0</v>
      </c>
      <c r="F793" s="179">
        <f>I423</f>
        <v>0</v>
      </c>
      <c r="G793" s="284"/>
      <c r="H793" s="294"/>
      <c r="I793" s="284"/>
      <c r="J793" s="284"/>
      <c r="K793" s="284"/>
    </row>
    <row r="794" spans="1:11" ht="15">
      <c r="A794" s="284"/>
      <c r="B794" s="284"/>
      <c r="C794" s="128" t="s">
        <v>139</v>
      </c>
      <c r="D794" s="112">
        <f>H478</f>
        <v>0</v>
      </c>
      <c r="E794" s="110">
        <f t="shared" si="35"/>
        <v>0</v>
      </c>
      <c r="F794" s="179">
        <f>I480</f>
        <v>0</v>
      </c>
      <c r="G794" s="284"/>
      <c r="H794" s="294"/>
      <c r="I794" s="284"/>
      <c r="J794" s="284"/>
      <c r="K794" s="284"/>
    </row>
    <row r="795" spans="1:11" ht="15">
      <c r="A795" s="284"/>
      <c r="B795" s="284"/>
      <c r="C795" s="128" t="s">
        <v>140</v>
      </c>
      <c r="D795" s="112">
        <f>H532</f>
        <v>0</v>
      </c>
      <c r="E795" s="110">
        <f t="shared" si="35"/>
        <v>0</v>
      </c>
      <c r="F795" s="179">
        <f>I534</f>
        <v>0</v>
      </c>
      <c r="G795" s="284"/>
      <c r="H795" s="294"/>
      <c r="I795" s="284"/>
      <c r="J795" s="284"/>
      <c r="K795" s="284"/>
    </row>
    <row r="796" spans="1:11" ht="15">
      <c r="A796" s="284"/>
      <c r="B796" s="284"/>
      <c r="C796" s="128" t="s">
        <v>212</v>
      </c>
      <c r="D796" s="112">
        <f>H594</f>
        <v>0</v>
      </c>
      <c r="E796" s="110">
        <f t="shared" si="35"/>
        <v>0</v>
      </c>
      <c r="F796" s="179">
        <f>I596</f>
        <v>0</v>
      </c>
      <c r="G796" s="284"/>
      <c r="H796" s="294"/>
      <c r="I796" s="284"/>
      <c r="J796" s="284"/>
      <c r="K796" s="284"/>
    </row>
    <row r="797" spans="1:11" ht="15">
      <c r="A797" s="284"/>
      <c r="B797" s="284"/>
      <c r="C797" s="128" t="s">
        <v>141</v>
      </c>
      <c r="D797" s="112">
        <f>H651</f>
        <v>0</v>
      </c>
      <c r="E797" s="110">
        <f t="shared" si="35"/>
        <v>0</v>
      </c>
      <c r="F797" s="179">
        <f>I653</f>
        <v>0</v>
      </c>
      <c r="G797" s="284"/>
      <c r="H797" s="294"/>
      <c r="I797" s="284"/>
      <c r="J797" s="284"/>
      <c r="K797" s="284"/>
    </row>
    <row r="798" spans="1:11" ht="15">
      <c r="A798" s="284"/>
      <c r="B798" s="284"/>
      <c r="C798" s="128" t="s">
        <v>211</v>
      </c>
      <c r="D798" s="112">
        <f>H712</f>
        <v>0</v>
      </c>
      <c r="E798" s="110">
        <f t="shared" si="35"/>
        <v>0</v>
      </c>
      <c r="F798" s="179">
        <f>I714</f>
        <v>0</v>
      </c>
      <c r="G798" s="284"/>
      <c r="H798" s="294"/>
      <c r="I798" s="284"/>
      <c r="J798" s="284"/>
      <c r="K798" s="284"/>
    </row>
    <row r="799" spans="1:11" ht="15.75" thickBot="1">
      <c r="A799" s="284"/>
      <c r="B799" s="284"/>
      <c r="C799" s="129" t="s">
        <v>142</v>
      </c>
      <c r="D799" s="113">
        <f>H769</f>
        <v>0</v>
      </c>
      <c r="E799" s="180">
        <f t="shared" si="35"/>
        <v>0</v>
      </c>
      <c r="F799" s="181">
        <f>I771</f>
        <v>0</v>
      </c>
      <c r="G799" s="284"/>
      <c r="H799" s="294"/>
      <c r="I799" s="284"/>
      <c r="J799" s="284"/>
      <c r="K799" s="284"/>
    </row>
    <row r="800" spans="1:11" ht="15.75" thickBot="1">
      <c r="A800" s="284"/>
      <c r="B800" s="284"/>
      <c r="C800" s="125" t="s">
        <v>45</v>
      </c>
      <c r="D800" s="126">
        <f>SUM(D784:D799)</f>
        <v>0</v>
      </c>
      <c r="E800" s="126">
        <f>SUM(E784:E799)</f>
        <v>0</v>
      </c>
      <c r="F800" s="127">
        <f>SUM(F784:F799)</f>
        <v>0</v>
      </c>
      <c r="G800" s="284"/>
      <c r="H800" s="294"/>
      <c r="I800" s="294"/>
      <c r="J800" s="294"/>
      <c r="K800" s="284"/>
    </row>
    <row r="801" spans="1:11" ht="15">
      <c r="A801" s="284"/>
      <c r="B801" s="284"/>
      <c r="C801" s="291"/>
      <c r="D801" s="284"/>
      <c r="E801" s="284"/>
      <c r="F801" s="284"/>
      <c r="G801" s="284"/>
      <c r="H801" s="284"/>
      <c r="I801" s="284"/>
      <c r="J801" s="284"/>
      <c r="K801" s="284"/>
    </row>
    <row r="802" spans="1:11" ht="15">
      <c r="A802" s="284"/>
      <c r="B802" s="284"/>
      <c r="C802" s="284" t="s">
        <v>176</v>
      </c>
      <c r="D802" s="284"/>
      <c r="E802" s="284"/>
      <c r="F802" s="284"/>
      <c r="G802" s="284"/>
      <c r="H802" s="284"/>
      <c r="I802" s="284"/>
      <c r="J802" s="284"/>
      <c r="K802" s="284"/>
    </row>
    <row r="803" spans="1:11" ht="15">
      <c r="A803" s="284"/>
      <c r="B803" s="284"/>
      <c r="C803" s="284"/>
      <c r="D803" s="284"/>
      <c r="E803" s="284"/>
      <c r="F803" s="284"/>
      <c r="G803" s="284"/>
      <c r="H803" s="284"/>
      <c r="I803" s="284"/>
      <c r="J803" s="284"/>
      <c r="K803" s="284"/>
    </row>
  </sheetData>
  <sheetProtection password="9CF8" sheet="1"/>
  <mergeCells count="230">
    <mergeCell ref="H747:I747"/>
    <mergeCell ref="H724:I724"/>
    <mergeCell ref="H712:I712"/>
    <mergeCell ref="H699:I699"/>
    <mergeCell ref="H700:I700"/>
    <mergeCell ref="H708:I708"/>
    <mergeCell ref="A716:K716"/>
    <mergeCell ref="H723:I723"/>
    <mergeCell ref="H709:I709"/>
    <mergeCell ref="H710:I710"/>
    <mergeCell ref="H663:I663"/>
    <mergeCell ref="H777:I777"/>
    <mergeCell ref="H664:I664"/>
    <mergeCell ref="H665:I665"/>
    <mergeCell ref="H675:I675"/>
    <mergeCell ref="H676:I676"/>
    <mergeCell ref="H677:I677"/>
    <mergeCell ref="H735:I735"/>
    <mergeCell ref="H736:I736"/>
    <mergeCell ref="H765:I765"/>
    <mergeCell ref="H688:I688"/>
    <mergeCell ref="H616:I616"/>
    <mergeCell ref="H689:I689"/>
    <mergeCell ref="H698:I698"/>
    <mergeCell ref="H617:I617"/>
    <mergeCell ref="H618:I618"/>
    <mergeCell ref="H630:I630"/>
    <mergeCell ref="H638:I638"/>
    <mergeCell ref="H647:I647"/>
    <mergeCell ref="H648:I648"/>
    <mergeCell ref="H607:I607"/>
    <mergeCell ref="H590:I590"/>
    <mergeCell ref="H591:I591"/>
    <mergeCell ref="H592:I592"/>
    <mergeCell ref="H594:I594"/>
    <mergeCell ref="H582:I582"/>
    <mergeCell ref="A598:K598"/>
    <mergeCell ref="H605:I605"/>
    <mergeCell ref="H606:I606"/>
    <mergeCell ref="H570:I570"/>
    <mergeCell ref="H571:I571"/>
    <mergeCell ref="H580:I580"/>
    <mergeCell ref="H581:I581"/>
    <mergeCell ref="H556:I556"/>
    <mergeCell ref="H557:I557"/>
    <mergeCell ref="H558:I558"/>
    <mergeCell ref="H569:I569"/>
    <mergeCell ref="A482:K482"/>
    <mergeCell ref="H434:I434"/>
    <mergeCell ref="H465:I465"/>
    <mergeCell ref="H467:I467"/>
    <mergeCell ref="H475:I475"/>
    <mergeCell ref="H478:I478"/>
    <mergeCell ref="H476:I476"/>
    <mergeCell ref="H397:I397"/>
    <mergeCell ref="H466:I466"/>
    <mergeCell ref="H385:I385"/>
    <mergeCell ref="H443:I443"/>
    <mergeCell ref="H444:I444"/>
    <mergeCell ref="H421:I421"/>
    <mergeCell ref="A425:K425"/>
    <mergeCell ref="H432:I432"/>
    <mergeCell ref="H433:I433"/>
    <mergeCell ref="H445:I445"/>
    <mergeCell ref="H488:I488"/>
    <mergeCell ref="H509:I509"/>
    <mergeCell ref="H355:I355"/>
    <mergeCell ref="H357:I357"/>
    <mergeCell ref="A361:K361"/>
    <mergeCell ref="H474:I474"/>
    <mergeCell ref="H417:I417"/>
    <mergeCell ref="H418:I418"/>
    <mergeCell ref="H409:I409"/>
    <mergeCell ref="H455:I455"/>
    <mergeCell ref="H267:I267"/>
    <mergeCell ref="H323:I323"/>
    <mergeCell ref="H311:I311"/>
    <mergeCell ref="H346:I346"/>
    <mergeCell ref="H287:I287"/>
    <mergeCell ref="H297:I297"/>
    <mergeCell ref="H298:I298"/>
    <mergeCell ref="H300:I300"/>
    <mergeCell ref="A304:K304"/>
    <mergeCell ref="H296:I296"/>
    <mergeCell ref="H279:I279"/>
    <mergeCell ref="H288:I288"/>
    <mergeCell ref="H289:I289"/>
    <mergeCell ref="H313:I313"/>
    <mergeCell ref="H312:I312"/>
    <mergeCell ref="H254:I254"/>
    <mergeCell ref="H239:I239"/>
    <mergeCell ref="H240:I240"/>
    <mergeCell ref="H266:I266"/>
    <mergeCell ref="H265:I265"/>
    <mergeCell ref="H256:I256"/>
    <mergeCell ref="H231:I231"/>
    <mergeCell ref="H241:I241"/>
    <mergeCell ref="H243:I243"/>
    <mergeCell ref="A247:K247"/>
    <mergeCell ref="H193:I193"/>
    <mergeCell ref="H205:I205"/>
    <mergeCell ref="H206:I206"/>
    <mergeCell ref="H194:I194"/>
    <mergeCell ref="H179:I179"/>
    <mergeCell ref="H178:I178"/>
    <mergeCell ref="A185:K185"/>
    <mergeCell ref="H168:I168"/>
    <mergeCell ref="H230:I230"/>
    <mergeCell ref="H18:I18"/>
    <mergeCell ref="H27:I27"/>
    <mergeCell ref="H28:I28"/>
    <mergeCell ref="H29:I29"/>
    <mergeCell ref="H51:I51"/>
    <mergeCell ref="H181:I181"/>
    <mergeCell ref="H144:I144"/>
    <mergeCell ref="H218:I218"/>
    <mergeCell ref="H167:I167"/>
    <mergeCell ref="A7:K7"/>
    <mergeCell ref="A9:K9"/>
    <mergeCell ref="H16:I16"/>
    <mergeCell ref="H17:I17"/>
    <mergeCell ref="H725:I725"/>
    <mergeCell ref="H769:I769"/>
    <mergeCell ref="H756:I756"/>
    <mergeCell ref="H757:I757"/>
    <mergeCell ref="H767:I767"/>
    <mergeCell ref="H746:I746"/>
    <mergeCell ref="H758:I758"/>
    <mergeCell ref="H734:I734"/>
    <mergeCell ref="H766:I766"/>
    <mergeCell ref="H748:I748"/>
    <mergeCell ref="H499:I499"/>
    <mergeCell ref="H687:I687"/>
    <mergeCell ref="H649:I649"/>
    <mergeCell ref="A655:K655"/>
    <mergeCell ref="H546:I546"/>
    <mergeCell ref="H628:I628"/>
    <mergeCell ref="H651:I651"/>
    <mergeCell ref="H639:I639"/>
    <mergeCell ref="H640:I640"/>
    <mergeCell ref="H629:I629"/>
    <mergeCell ref="H529:I529"/>
    <mergeCell ref="H530:I530"/>
    <mergeCell ref="H532:I532"/>
    <mergeCell ref="H489:I489"/>
    <mergeCell ref="H490:I490"/>
    <mergeCell ref="H511:I511"/>
    <mergeCell ref="H521:I521"/>
    <mergeCell ref="H510:I510"/>
    <mergeCell ref="H519:I519"/>
    <mergeCell ref="H498:I498"/>
    <mergeCell ref="H545:I545"/>
    <mergeCell ref="H500:I500"/>
    <mergeCell ref="H335:I335"/>
    <mergeCell ref="H322:I322"/>
    <mergeCell ref="H384:I384"/>
    <mergeCell ref="H372:I372"/>
    <mergeCell ref="H456:I456"/>
    <mergeCell ref="H457:I457"/>
    <mergeCell ref="H324:I324"/>
    <mergeCell ref="H544:I544"/>
    <mergeCell ref="H145:I145"/>
    <mergeCell ref="H169:I169"/>
    <mergeCell ref="H115:I115"/>
    <mergeCell ref="H116:I116"/>
    <mergeCell ref="A123:K123"/>
    <mergeCell ref="H158:I158"/>
    <mergeCell ref="H39:I39"/>
    <mergeCell ref="H40:I40"/>
    <mergeCell ref="H41:I41"/>
    <mergeCell ref="H50:I50"/>
    <mergeCell ref="H60:I60"/>
    <mergeCell ref="H58:I58"/>
    <mergeCell ref="H207:I207"/>
    <mergeCell ref="H73:I73"/>
    <mergeCell ref="H74:I74"/>
    <mergeCell ref="H85:I85"/>
    <mergeCell ref="H86:I86"/>
    <mergeCell ref="H195:I195"/>
    <mergeCell ref="H98:I98"/>
    <mergeCell ref="H177:I177"/>
    <mergeCell ref="H398:I398"/>
    <mergeCell ref="H407:I407"/>
    <mergeCell ref="H383:I383"/>
    <mergeCell ref="H131:I131"/>
    <mergeCell ref="H132:I132"/>
    <mergeCell ref="H133:I133"/>
    <mergeCell ref="H143:I143"/>
    <mergeCell ref="H156:I156"/>
    <mergeCell ref="H157:I157"/>
    <mergeCell ref="H255:I255"/>
    <mergeCell ref="A1:K1"/>
    <mergeCell ref="H4:I4"/>
    <mergeCell ref="J4:K4"/>
    <mergeCell ref="H97:I97"/>
    <mergeCell ref="H96:I96"/>
    <mergeCell ref="H84:I84"/>
    <mergeCell ref="H49:I49"/>
    <mergeCell ref="H62:I62"/>
    <mergeCell ref="A66:K66"/>
    <mergeCell ref="H59:I59"/>
    <mergeCell ref="H75:I75"/>
    <mergeCell ref="H219:I219"/>
    <mergeCell ref="H277:I277"/>
    <mergeCell ref="H278:I278"/>
    <mergeCell ref="H229:I229"/>
    <mergeCell ref="H106:I106"/>
    <mergeCell ref="H119:I119"/>
    <mergeCell ref="H117:I117"/>
    <mergeCell ref="H107:I107"/>
    <mergeCell ref="H108:I108"/>
    <mergeCell ref="H373:I373"/>
    <mergeCell ref="A363:K363"/>
    <mergeCell ref="H371:I371"/>
    <mergeCell ref="H334:I334"/>
    <mergeCell ref="H353:I353"/>
    <mergeCell ref="H354:I354"/>
    <mergeCell ref="H336:I336"/>
    <mergeCell ref="H344:I344"/>
    <mergeCell ref="H345:I345"/>
    <mergeCell ref="C781:F781"/>
    <mergeCell ref="H778:I778"/>
    <mergeCell ref="H779:I779"/>
    <mergeCell ref="H220:I220"/>
    <mergeCell ref="H419:I419"/>
    <mergeCell ref="H408:I408"/>
    <mergeCell ref="H396:I396"/>
    <mergeCell ref="H528:I528"/>
    <mergeCell ref="H520:I520"/>
    <mergeCell ref="A536:K536"/>
  </mergeCells>
  <printOptions/>
  <pageMargins left="0.7" right="0.7" top="0.787401575" bottom="0.787401575" header="0.3" footer="0.3"/>
  <pageSetup horizontalDpi="600" verticalDpi="600" orientation="landscape" paperSize="9" scale="68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5.7109375" style="0" customWidth="1"/>
    <col min="2" max="2" width="38.7109375" style="0" customWidth="1"/>
    <col min="3" max="4" width="12.28125" style="0" customWidth="1"/>
    <col min="5" max="5" width="12.7109375" style="0" customWidth="1"/>
    <col min="6" max="6" width="5.7109375" style="0" customWidth="1"/>
    <col min="7" max="7" width="38.7109375" style="0" customWidth="1"/>
    <col min="8" max="8" width="12.421875" style="0" customWidth="1"/>
    <col min="9" max="9" width="11.7109375" style="0" customWidth="1"/>
    <col min="10" max="10" width="12.57421875" style="0" customWidth="1"/>
    <col min="12" max="12" width="13.7109375" style="0" bestFit="1" customWidth="1"/>
  </cols>
  <sheetData>
    <row r="1" spans="2:10" ht="21" thickBot="1">
      <c r="B1" s="387" t="s">
        <v>214</v>
      </c>
      <c r="C1" s="388"/>
      <c r="D1" s="388"/>
      <c r="E1" s="388"/>
      <c r="F1" s="388"/>
      <c r="G1" s="388"/>
      <c r="H1" s="388"/>
      <c r="I1" s="388"/>
      <c r="J1" s="389"/>
    </row>
    <row r="2" spans="2:10" ht="21">
      <c r="B2" s="182"/>
      <c r="C2" s="182"/>
      <c r="D2" s="182"/>
      <c r="E2" s="182"/>
      <c r="F2" s="182"/>
      <c r="G2" s="182"/>
      <c r="H2" s="182"/>
      <c r="I2" s="182"/>
      <c r="J2" s="182"/>
    </row>
    <row r="3" spans="2:10" ht="12" customHeight="1">
      <c r="B3" s="182"/>
      <c r="C3" s="182"/>
      <c r="D3" s="182"/>
      <c r="E3" s="182"/>
      <c r="F3" s="182"/>
      <c r="G3" s="182"/>
      <c r="H3" s="182"/>
      <c r="I3" s="182"/>
      <c r="J3" s="182"/>
    </row>
    <row r="4" spans="2:10" ht="18" customHeight="1">
      <c r="B4" s="366" t="s">
        <v>226</v>
      </c>
      <c r="C4" s="366"/>
      <c r="D4" s="366"/>
      <c r="E4" s="366"/>
      <c r="F4" s="183"/>
      <c r="G4" s="366" t="s">
        <v>227</v>
      </c>
      <c r="H4" s="366"/>
      <c r="I4" s="366"/>
      <c r="J4" s="366"/>
    </row>
    <row r="5" ht="12" customHeight="1" thickBot="1"/>
    <row r="6" spans="2:10" ht="24.75" thickBot="1">
      <c r="B6" s="190" t="str">
        <f>'Rozpočet prací a materiálů'!C560</f>
        <v>Ulice</v>
      </c>
      <c r="C6" s="190" t="str">
        <f>'Rozpočet prací a materiálů'!D560</f>
        <v>Celkem bez DPH</v>
      </c>
      <c r="D6" s="190" t="str">
        <f>'Rozpočet prací a materiálů'!E560</f>
        <v>21% DPH</v>
      </c>
      <c r="E6" s="190" t="str">
        <f>'Rozpočet prací a materiálů'!F560</f>
        <v>Celkem s DPH</v>
      </c>
      <c r="F6" s="153"/>
      <c r="G6" s="190" t="str">
        <f>'Kompletní 5ti letá údržba'!C783</f>
        <v>Ulice</v>
      </c>
      <c r="H6" s="190" t="str">
        <f>'Kompletní 5ti letá údržba'!D783</f>
        <v>Celkem bez DPH</v>
      </c>
      <c r="I6" s="190" t="str">
        <f>'Kompletní 5ti letá údržba'!E783</f>
        <v>21% DPH</v>
      </c>
      <c r="J6" s="190" t="str">
        <f>'Kompletní 5ti letá údržba'!F783</f>
        <v>Celkem s DPH</v>
      </c>
    </row>
    <row r="7" spans="2:10" ht="15">
      <c r="B7" s="189" t="s">
        <v>42</v>
      </c>
      <c r="C7" s="191"/>
      <c r="D7" s="191"/>
      <c r="E7" s="192"/>
      <c r="F7" s="155"/>
      <c r="G7" s="189" t="s">
        <v>42</v>
      </c>
      <c r="H7" s="191"/>
      <c r="I7" s="191"/>
      <c r="J7" s="192"/>
    </row>
    <row r="8" spans="2:10" ht="15">
      <c r="B8" s="158" t="str">
        <f>'Rozpočet prací a materiálů'!C562</f>
        <v>Anglická</v>
      </c>
      <c r="C8" s="156">
        <f>'Rozpočet prací a materiálů'!D562</f>
        <v>0</v>
      </c>
      <c r="D8" s="156">
        <f>'Rozpočet prací a materiálů'!E562</f>
        <v>0</v>
      </c>
      <c r="E8" s="157">
        <f>'Rozpočet prací a materiálů'!F562</f>
        <v>0</v>
      </c>
      <c r="F8" s="155"/>
      <c r="G8" s="158" t="str">
        <f>'Kompletní 5ti letá údržba'!C785</f>
        <v>Anglická</v>
      </c>
      <c r="H8" s="156">
        <f>'Kompletní 5ti letá údržba'!D785</f>
        <v>0</v>
      </c>
      <c r="I8" s="156">
        <f>'Kompletní 5ti letá údržba'!E785</f>
        <v>0</v>
      </c>
      <c r="J8" s="157">
        <f>'Kompletní 5ti letá údržba'!F785</f>
        <v>0</v>
      </c>
    </row>
    <row r="9" spans="2:10" ht="15">
      <c r="B9" s="158" t="str">
        <f>'Rozpočet prací a materiálů'!C563</f>
        <v>Benátská</v>
      </c>
      <c r="C9" s="156">
        <f>'Rozpočet prací a materiálů'!D563</f>
        <v>0</v>
      </c>
      <c r="D9" s="156">
        <f>'Rozpočet prací a materiálů'!E563</f>
        <v>0</v>
      </c>
      <c r="E9" s="157">
        <f>'Rozpočet prací a materiálů'!F563</f>
        <v>0</v>
      </c>
      <c r="F9" s="155"/>
      <c r="G9" s="158" t="str">
        <f>'Kompletní 5ti letá údržba'!C786</f>
        <v>Benátská</v>
      </c>
      <c r="H9" s="156">
        <f>'Kompletní 5ti letá údržba'!D786</f>
        <v>0</v>
      </c>
      <c r="I9" s="156">
        <f>'Kompletní 5ti letá údržba'!E786</f>
        <v>0</v>
      </c>
      <c r="J9" s="157">
        <f>'Kompletní 5ti letá údržba'!F786</f>
        <v>0</v>
      </c>
    </row>
    <row r="10" spans="2:10" ht="15">
      <c r="B10" s="158" t="str">
        <f>'Rozpočet prací a materiálů'!C564</f>
        <v>Krkonošská</v>
      </c>
      <c r="C10" s="156">
        <f>'Rozpočet prací a materiálů'!D564</f>
        <v>0</v>
      </c>
      <c r="D10" s="156">
        <f>'Rozpočet prací a materiálů'!E564</f>
        <v>0</v>
      </c>
      <c r="E10" s="157">
        <f>'Rozpočet prací a materiálů'!F564</f>
        <v>0</v>
      </c>
      <c r="F10" s="155"/>
      <c r="G10" s="158" t="str">
        <f>'Kompletní 5ti letá údržba'!C787</f>
        <v>Krkonošská</v>
      </c>
      <c r="H10" s="156">
        <f>'Kompletní 5ti letá údržba'!D787</f>
        <v>0</v>
      </c>
      <c r="I10" s="156">
        <f>'Kompletní 5ti letá údržba'!E787</f>
        <v>0</v>
      </c>
      <c r="J10" s="157">
        <f>'Kompletní 5ti letá údržba'!F787</f>
        <v>0</v>
      </c>
    </row>
    <row r="11" spans="2:10" ht="15">
      <c r="B11" s="158" t="str">
        <f>'Rozpočet prací a materiálů'!C565</f>
        <v>Na Slupi</v>
      </c>
      <c r="C11" s="156">
        <f>'Rozpočet prací a materiálů'!D565</f>
        <v>0</v>
      </c>
      <c r="D11" s="156">
        <f>'Rozpočet prací a materiálů'!E565</f>
        <v>0</v>
      </c>
      <c r="E11" s="157">
        <f>'Rozpočet prací a materiálů'!F565</f>
        <v>0</v>
      </c>
      <c r="F11" s="155"/>
      <c r="G11" s="158" t="str">
        <f>'Kompletní 5ti letá údržba'!C788</f>
        <v>Na Slupi</v>
      </c>
      <c r="H11" s="156">
        <f>'Kompletní 5ti letá údržba'!D788</f>
        <v>0</v>
      </c>
      <c r="I11" s="156">
        <f>'Kompletní 5ti letá údržba'!E788</f>
        <v>0</v>
      </c>
      <c r="J11" s="157">
        <f>'Kompletní 5ti letá údržba'!F788</f>
        <v>0</v>
      </c>
    </row>
    <row r="12" spans="2:10" ht="15">
      <c r="B12" s="158" t="str">
        <f>'Rozpočet prací a materiálů'!C566</f>
        <v>U Kanálky</v>
      </c>
      <c r="C12" s="156">
        <f>'Rozpočet prací a materiálů'!D566</f>
        <v>0</v>
      </c>
      <c r="D12" s="156">
        <f>'Rozpočet prací a materiálů'!E566</f>
        <v>0</v>
      </c>
      <c r="E12" s="157">
        <f>'Rozpočet prací a materiálů'!F566</f>
        <v>0</v>
      </c>
      <c r="F12" s="155"/>
      <c r="G12" s="158" t="str">
        <f>'Kompletní 5ti letá údržba'!C789</f>
        <v>U Kanálky</v>
      </c>
      <c r="H12" s="156">
        <f>'Kompletní 5ti letá údržba'!D789</f>
        <v>0</v>
      </c>
      <c r="I12" s="156">
        <f>'Kompletní 5ti letá údržba'!E789</f>
        <v>0</v>
      </c>
      <c r="J12" s="157">
        <f>'Kompletní 5ti letá údržba'!F789</f>
        <v>0</v>
      </c>
    </row>
    <row r="13" spans="2:10" ht="15">
      <c r="B13" s="158" t="str">
        <f>'Rozpočet prací a materiálů'!C567</f>
        <v>Vyšehradská</v>
      </c>
      <c r="C13" s="156">
        <f>'Rozpočet prací a materiálů'!D567</f>
        <v>0</v>
      </c>
      <c r="D13" s="156">
        <f>'Rozpočet prací a materiálů'!E567</f>
        <v>0</v>
      </c>
      <c r="E13" s="157">
        <f>'Rozpočet prací a materiálů'!F567</f>
        <v>0</v>
      </c>
      <c r="F13" s="155"/>
      <c r="G13" s="158" t="str">
        <f>'Kompletní 5ti letá údržba'!C790</f>
        <v>Vyšehradská</v>
      </c>
      <c r="H13" s="156">
        <f>'Kompletní 5ti letá údržba'!D790</f>
        <v>0</v>
      </c>
      <c r="I13" s="156">
        <f>'Kompletní 5ti letá údržba'!E790</f>
        <v>0</v>
      </c>
      <c r="J13" s="157">
        <f>'Kompletní 5ti letá údržba'!F790</f>
        <v>0</v>
      </c>
    </row>
    <row r="14" spans="2:10" ht="15">
      <c r="B14" s="154"/>
      <c r="C14" s="156"/>
      <c r="D14" s="156"/>
      <c r="E14" s="157"/>
      <c r="F14" s="155"/>
      <c r="G14" s="154"/>
      <c r="H14" s="156"/>
      <c r="I14" s="156"/>
      <c r="J14" s="157"/>
    </row>
    <row r="15" spans="2:10" ht="15">
      <c r="B15" s="124" t="s">
        <v>137</v>
      </c>
      <c r="C15" s="156"/>
      <c r="D15" s="156"/>
      <c r="E15" s="157"/>
      <c r="F15" s="155"/>
      <c r="G15" s="124" t="s">
        <v>137</v>
      </c>
      <c r="H15" s="156"/>
      <c r="I15" s="156"/>
      <c r="J15" s="157"/>
    </row>
    <row r="16" spans="2:10" ht="15">
      <c r="B16" s="158" t="str">
        <f>'Rozpočet prací a materiálů'!C570</f>
        <v>Domažlická</v>
      </c>
      <c r="C16" s="156">
        <f>'Rozpočet prací a materiálů'!D570</f>
        <v>0</v>
      </c>
      <c r="D16" s="156">
        <f>'Rozpočet prací a materiálů'!E570</f>
        <v>0</v>
      </c>
      <c r="E16" s="157">
        <f>'Rozpočet prací a materiálů'!F570</f>
        <v>0</v>
      </c>
      <c r="F16" s="155"/>
      <c r="G16" s="158" t="str">
        <f>'Kompletní 5ti letá údržba'!C793</f>
        <v>Domažlická</v>
      </c>
      <c r="H16" s="156">
        <f>'Kompletní 5ti letá údržba'!D793</f>
        <v>0</v>
      </c>
      <c r="I16" s="156">
        <f>'Kompletní 5ti letá údržba'!E793</f>
        <v>0</v>
      </c>
      <c r="J16" s="157">
        <f>'Kompletní 5ti letá údržba'!F793</f>
        <v>0</v>
      </c>
    </row>
    <row r="17" spans="2:10" ht="15">
      <c r="B17" s="158" t="str">
        <f>'Rozpočet prací a materiálů'!C571</f>
        <v>Jana Želivského</v>
      </c>
      <c r="C17" s="156">
        <f>'Rozpočet prací a materiálů'!D571</f>
        <v>0</v>
      </c>
      <c r="D17" s="156">
        <f>'Rozpočet prací a materiálů'!E571</f>
        <v>0</v>
      </c>
      <c r="E17" s="157">
        <f>'Rozpočet prací a materiálů'!F571</f>
        <v>0</v>
      </c>
      <c r="F17" s="155"/>
      <c r="G17" s="158" t="str">
        <f>'Kompletní 5ti letá údržba'!C794</f>
        <v>Jana Želivského</v>
      </c>
      <c r="H17" s="156">
        <f>'Kompletní 5ti letá údržba'!D794</f>
        <v>0</v>
      </c>
      <c r="I17" s="156">
        <f>'Kompletní 5ti letá údržba'!E794</f>
        <v>0</v>
      </c>
      <c r="J17" s="157">
        <f>'Kompletní 5ti letá údržba'!F794</f>
        <v>0</v>
      </c>
    </row>
    <row r="18" spans="2:10" ht="15">
      <c r="B18" s="158" t="str">
        <f>'Rozpočet prací a materiálů'!C572</f>
        <v>Jičínská</v>
      </c>
      <c r="C18" s="156">
        <f>'Rozpočet prací a materiálů'!D572</f>
        <v>0</v>
      </c>
      <c r="D18" s="156">
        <f>'Rozpočet prací a materiálů'!E572</f>
        <v>0</v>
      </c>
      <c r="E18" s="157">
        <f>'Rozpočet prací a materiálů'!F572</f>
        <v>0</v>
      </c>
      <c r="F18" s="155"/>
      <c r="G18" s="158" t="str">
        <f>'Kompletní 5ti letá údržba'!C795</f>
        <v>Jičínská</v>
      </c>
      <c r="H18" s="156">
        <f>'Kompletní 5ti letá údržba'!D795</f>
        <v>0</v>
      </c>
      <c r="I18" s="156">
        <f>'Kompletní 5ti letá údržba'!E795</f>
        <v>0</v>
      </c>
      <c r="J18" s="157">
        <f>'Kompletní 5ti letá údržba'!F795</f>
        <v>0</v>
      </c>
    </row>
    <row r="19" spans="2:10" ht="15">
      <c r="B19" s="158" t="str">
        <f>'Rozpočet prací a materiálů'!C573</f>
        <v>Koněvova (úsek Spojovací - Jana Želivského)</v>
      </c>
      <c r="C19" s="156">
        <f>'Rozpočet prací a materiálů'!D573</f>
        <v>0</v>
      </c>
      <c r="D19" s="156">
        <f>'Rozpočet prací a materiálů'!E573</f>
        <v>0</v>
      </c>
      <c r="E19" s="157">
        <f>'Rozpočet prací a materiálů'!F573</f>
        <v>0</v>
      </c>
      <c r="F19" s="155"/>
      <c r="G19" s="158" t="str">
        <f>'Kompletní 5ti letá údržba'!C796</f>
        <v>Koněvova (úsek Spojovací - Jana Želivského)</v>
      </c>
      <c r="H19" s="156">
        <f>'Kompletní 5ti letá údržba'!D796</f>
        <v>0</v>
      </c>
      <c r="I19" s="156">
        <f>'Kompletní 5ti letá údržba'!E796</f>
        <v>0</v>
      </c>
      <c r="J19" s="157">
        <f>'Kompletní 5ti letá údržba'!F796</f>
        <v>0</v>
      </c>
    </row>
    <row r="20" spans="2:10" ht="15">
      <c r="B20" s="158" t="str">
        <f>'Rozpočet prací a materiálů'!C574</f>
        <v>Lucemburská</v>
      </c>
      <c r="C20" s="156">
        <f>'Rozpočet prací a materiálů'!D574</f>
        <v>0</v>
      </c>
      <c r="D20" s="156">
        <f>'Rozpočet prací a materiálů'!E574</f>
        <v>0</v>
      </c>
      <c r="E20" s="157">
        <f>'Rozpočet prací a materiálů'!F574</f>
        <v>0</v>
      </c>
      <c r="F20" s="155"/>
      <c r="G20" s="158" t="str">
        <f>'Kompletní 5ti letá údržba'!C797</f>
        <v>Lucemburská</v>
      </c>
      <c r="H20" s="156">
        <f>'Kompletní 5ti letá údržba'!D797</f>
        <v>0</v>
      </c>
      <c r="I20" s="156">
        <f>'Kompletní 5ti letá údržba'!E797</f>
        <v>0</v>
      </c>
      <c r="J20" s="157">
        <f>'Kompletní 5ti letá údržba'!F797</f>
        <v>0</v>
      </c>
    </row>
    <row r="21" spans="2:10" ht="15">
      <c r="B21" s="158" t="str">
        <f>'Rozpočet prací a materiálů'!C575</f>
        <v>Škroupovo náměstí</v>
      </c>
      <c r="C21" s="156">
        <f>'Rozpočet prací a materiálů'!D575</f>
        <v>0</v>
      </c>
      <c r="D21" s="156">
        <f>'Rozpočet prací a materiálů'!E575</f>
        <v>0</v>
      </c>
      <c r="E21" s="157">
        <f>'Rozpočet prací a materiálů'!F575</f>
        <v>0</v>
      </c>
      <c r="F21" s="155"/>
      <c r="G21" s="158" t="str">
        <f>'Kompletní 5ti letá údržba'!C798</f>
        <v>Škroupovo náměstí</v>
      </c>
      <c r="H21" s="156">
        <f>'Kompletní 5ti letá údržba'!D798</f>
        <v>0</v>
      </c>
      <c r="I21" s="156">
        <f>'Kompletní 5ti letá údržba'!E798</f>
        <v>0</v>
      </c>
      <c r="J21" s="157">
        <f>'Kompletní 5ti letá údržba'!F798</f>
        <v>0</v>
      </c>
    </row>
    <row r="22" spans="2:10" ht="15.75" thickBot="1">
      <c r="B22" s="184" t="str">
        <f>'Rozpočet prací a materiálů'!C576</f>
        <v>Velehradská (úsek Vinohradská - Lucemburská)</v>
      </c>
      <c r="C22" s="185">
        <f>'Rozpočet prací a materiálů'!D576</f>
        <v>0</v>
      </c>
      <c r="D22" s="185">
        <f>'Rozpočet prací a materiálů'!E576</f>
        <v>0</v>
      </c>
      <c r="E22" s="186">
        <f>'Rozpočet prací a materiálů'!F576</f>
        <v>0</v>
      </c>
      <c r="F22" s="155"/>
      <c r="G22" s="184" t="str">
        <f>'Kompletní 5ti letá údržba'!C799</f>
        <v>Velehradská (úsek Vinohradská - Lucemburská)</v>
      </c>
      <c r="H22" s="185">
        <f>'Kompletní 5ti letá údržba'!D799</f>
        <v>0</v>
      </c>
      <c r="I22" s="185">
        <f>'Kompletní 5ti letá údržba'!E799</f>
        <v>0</v>
      </c>
      <c r="J22" s="186">
        <f>'Kompletní 5ti letá údržba'!F799</f>
        <v>0</v>
      </c>
    </row>
    <row r="23" spans="2:10" ht="15.75" thickBot="1">
      <c r="B23" s="193" t="str">
        <f>'Rozpočet prací a materiálů'!C577</f>
        <v>Celkem:</v>
      </c>
      <c r="C23" s="188">
        <f>SUM(C8:C22)</f>
        <v>0</v>
      </c>
      <c r="D23" s="188">
        <f>SUM(D8:D22)</f>
        <v>0</v>
      </c>
      <c r="E23" s="188">
        <f>SUM(E8:E22)</f>
        <v>0</v>
      </c>
      <c r="F23" s="155"/>
      <c r="G23" s="187" t="str">
        <f>'Kompletní 5ti letá údržba'!C800</f>
        <v>Celkem:</v>
      </c>
      <c r="H23" s="188">
        <f>SUM(H8:H22)</f>
        <v>0</v>
      </c>
      <c r="I23" s="188">
        <f>SUM(I8:I22)</f>
        <v>0</v>
      </c>
      <c r="J23" s="188">
        <f>SUM(J8:J22)</f>
        <v>0</v>
      </c>
    </row>
    <row r="25" ht="15.75" thickBot="1"/>
    <row r="26" spans="2:10" ht="15">
      <c r="B26" s="159" t="s">
        <v>239</v>
      </c>
      <c r="C26" s="160"/>
      <c r="D26" s="160"/>
      <c r="E26" s="160"/>
      <c r="F26" s="160"/>
      <c r="G26" s="161">
        <f>SUM(C23)</f>
        <v>0</v>
      </c>
      <c r="H26" s="160"/>
      <c r="I26" s="160"/>
      <c r="J26" s="162"/>
    </row>
    <row r="27" spans="2:12" ht="15">
      <c r="B27" s="163" t="s">
        <v>240</v>
      </c>
      <c r="C27" s="164"/>
      <c r="D27" s="164"/>
      <c r="E27" s="164"/>
      <c r="F27" s="164"/>
      <c r="G27" s="165">
        <f>SUM(H23)</f>
        <v>0</v>
      </c>
      <c r="H27" s="164"/>
      <c r="I27" s="164"/>
      <c r="J27" s="166"/>
      <c r="L27" s="150"/>
    </row>
    <row r="28" spans="2:10" ht="15">
      <c r="B28" s="167" t="s">
        <v>181</v>
      </c>
      <c r="C28" s="164"/>
      <c r="D28" s="164"/>
      <c r="E28" s="164"/>
      <c r="F28" s="164"/>
      <c r="G28" s="165">
        <f>SUM(G26:G27)/100*21</f>
        <v>0</v>
      </c>
      <c r="H28" s="164"/>
      <c r="I28" s="164"/>
      <c r="J28" s="166"/>
    </row>
    <row r="29" spans="2:10" ht="15.75" thickBot="1">
      <c r="B29" s="168" t="s">
        <v>182</v>
      </c>
      <c r="C29" s="169"/>
      <c r="D29" s="169"/>
      <c r="E29" s="169"/>
      <c r="F29" s="169"/>
      <c r="G29" s="170">
        <f>SUM(G26:G28)</f>
        <v>0</v>
      </c>
      <c r="H29" s="169"/>
      <c r="I29" s="169"/>
      <c r="J29" s="171"/>
    </row>
    <row r="31" spans="2:8" ht="15">
      <c r="B31" s="284" t="s">
        <v>176</v>
      </c>
      <c r="H31" s="150"/>
    </row>
  </sheetData>
  <sheetProtection/>
  <mergeCells count="3">
    <mergeCell ref="B1:J1"/>
    <mergeCell ref="B4:E4"/>
    <mergeCell ref="G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Admin</cp:lastModifiedBy>
  <cp:lastPrinted>2013-11-01T07:46:39Z</cp:lastPrinted>
  <dcterms:created xsi:type="dcterms:W3CDTF">2013-09-16T09:35:18Z</dcterms:created>
  <dcterms:modified xsi:type="dcterms:W3CDTF">2014-09-02T08:42:52Z</dcterms:modified>
  <cp:category/>
  <cp:version/>
  <cp:contentType/>
  <cp:contentStatus/>
</cp:coreProperties>
</file>