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4700" windowHeight="11640" activeTab="1"/>
  </bookViews>
  <sheets>
    <sheet name="VV Specifikace A" sheetId="1" r:id="rId1"/>
    <sheet name="VV Rekapitulace" sheetId="2" r:id="rId2"/>
  </sheets>
  <definedNames/>
  <calcPr fullCalcOnLoad="1"/>
</workbook>
</file>

<file path=xl/sharedStrings.xml><?xml version="1.0" encoding="utf-8"?>
<sst xmlns="http://schemas.openxmlformats.org/spreadsheetml/2006/main" count="500" uniqueCount="345">
  <si>
    <t>položka</t>
  </si>
  <si>
    <t xml:space="preserve"> </t>
  </si>
  <si>
    <t xml:space="preserve">VŠEOBECNÉ PODMÍNKY </t>
  </si>
  <si>
    <t>ÚVODNÍ POZNÁMKA:</t>
  </si>
  <si>
    <t>činnost</t>
  </si>
  <si>
    <t>jedn.cena</t>
  </si>
  <si>
    <t>cena celk.</t>
  </si>
  <si>
    <t>poznámka</t>
  </si>
  <si>
    <t>jednotka</t>
  </si>
  <si>
    <t>A.</t>
  </si>
  <si>
    <t>Část stavební</t>
  </si>
  <si>
    <t>komplet</t>
  </si>
  <si>
    <t>B.</t>
  </si>
  <si>
    <t>Rekapitulace</t>
  </si>
  <si>
    <t>STAVEBNÍ PRÁCE</t>
  </si>
  <si>
    <t>SPECIALIZOVANÉ ČÁSTI</t>
  </si>
  <si>
    <t>CENA v Kč</t>
  </si>
  <si>
    <t>Bourací práce</t>
  </si>
  <si>
    <t>A.3</t>
  </si>
  <si>
    <t>Ve specifikacích jsou uváděny čisté výměry.</t>
  </si>
  <si>
    <t>Vedlejší rozpočtové náklady</t>
  </si>
  <si>
    <t>Stavební práce celkem</t>
  </si>
  <si>
    <t>Specializované části celkem</t>
  </si>
  <si>
    <t>Stavba celkem bez DPH</t>
  </si>
  <si>
    <t>Stavba celkem s DPH</t>
  </si>
  <si>
    <t>z toho DPH</t>
  </si>
  <si>
    <t>Staveništní úklid</t>
  </si>
  <si>
    <t>Standard, tvar a barva všech specifikovaných zabudovaných a volných součásti stavby budou předmětem schválení architektem v rámci jeho výkonu AD před vlastním zabudováním. Tam kde to bude podstata dodávky vyžadovat bude před realizací dodávky předložena výrobní dokumentace, podléhající schválení architektem. Před započetím dílenské výroby je nutno všechny rozměry ověřit na místě.</t>
  </si>
  <si>
    <t>Příprava území</t>
  </si>
  <si>
    <t>Zemní práce</t>
  </si>
  <si>
    <t>A.5</t>
  </si>
  <si>
    <t>Základy</t>
  </si>
  <si>
    <t>A.8</t>
  </si>
  <si>
    <t>A.8.1</t>
  </si>
  <si>
    <t>A.17</t>
  </si>
  <si>
    <t>Izolace</t>
  </si>
  <si>
    <t>A.17.1</t>
  </si>
  <si>
    <t>VRN</t>
  </si>
  <si>
    <t>VRN.1</t>
  </si>
  <si>
    <t>VRN.2</t>
  </si>
  <si>
    <t>VRN.3</t>
  </si>
  <si>
    <t>VRN.4</t>
  </si>
  <si>
    <t>VRN.5</t>
  </si>
  <si>
    <t>VRN.6</t>
  </si>
  <si>
    <t>Stavební mechanizace</t>
  </si>
  <si>
    <t>1.</t>
  </si>
  <si>
    <t>3.</t>
  </si>
  <si>
    <t>5.</t>
  </si>
  <si>
    <t>6.</t>
  </si>
  <si>
    <t>8.</t>
  </si>
  <si>
    <t>17.</t>
  </si>
  <si>
    <t>22.</t>
  </si>
  <si>
    <t>m</t>
  </si>
  <si>
    <t>m3</t>
  </si>
  <si>
    <t>A.5.2</t>
  </si>
  <si>
    <t>m2</t>
  </si>
  <si>
    <t>A.5.3</t>
  </si>
  <si>
    <t>A.5.4</t>
  </si>
  <si>
    <t>A.3.5</t>
  </si>
  <si>
    <t>A.3.6</t>
  </si>
  <si>
    <t>Odvoz vybouraných hmot na skládku inertního materiálu</t>
  </si>
  <si>
    <t>A.17.2</t>
  </si>
  <si>
    <t>A.28</t>
  </si>
  <si>
    <t>Žlabová vpusť s mříží a kalovým košem, krátké provedení</t>
  </si>
  <si>
    <t>ks</t>
  </si>
  <si>
    <t>A.8.6</t>
  </si>
  <si>
    <t>A.3.7</t>
  </si>
  <si>
    <t>A.8.7</t>
  </si>
  <si>
    <t>A.8.8</t>
  </si>
  <si>
    <t>Vybourání obetonovaného potrubí u horských vpustí</t>
  </si>
  <si>
    <t>Vybourání betonového dna u horských vpustí</t>
  </si>
  <si>
    <t>A.3.8</t>
  </si>
  <si>
    <t>Betonový žlab pro odvodnění s odstupňovaným dnem šířky 300 mm s mříží</t>
  </si>
  <si>
    <t>A.5.1a</t>
  </si>
  <si>
    <t>A.5.1b</t>
  </si>
  <si>
    <t>A.5.5b</t>
  </si>
  <si>
    <t>A.5.5a</t>
  </si>
  <si>
    <t>A.5.5d</t>
  </si>
  <si>
    <t>A.5.5c</t>
  </si>
  <si>
    <t>A.22</t>
  </si>
  <si>
    <t>A.22.1</t>
  </si>
  <si>
    <t>A.6</t>
  </si>
  <si>
    <t>A.6.1</t>
  </si>
  <si>
    <t>množství</t>
  </si>
  <si>
    <t xml:space="preserve">Zakrýt stávající poklopy vodovodu a kanalizace a ochránit proti možnému poškození.
</t>
  </si>
  <si>
    <t>A.22.2</t>
  </si>
  <si>
    <t>A.22.3</t>
  </si>
  <si>
    <t>A.22.4</t>
  </si>
  <si>
    <t>A.22.7</t>
  </si>
  <si>
    <t>A.22.8</t>
  </si>
  <si>
    <t>A.22.9</t>
  </si>
  <si>
    <t>28.</t>
  </si>
  <si>
    <t>Vedení projektu a dokumentace skutečného provedení stavby</t>
  </si>
  <si>
    <t>Administrativní poplatky</t>
  </si>
  <si>
    <t>Provést základní povrchové a hloubkové čištění všech kamenných prvků.</t>
  </si>
  <si>
    <t>REKONSTRUKCE OPĚNÉ ZDI S OPLOCENÍM A SCHODŮ</t>
  </si>
  <si>
    <t>čís. zak. 2013</t>
  </si>
  <si>
    <t xml:space="preserve">Zakrýt stávající horskou vpusť proti zanešení.
</t>
  </si>
  <si>
    <t>A.2</t>
  </si>
  <si>
    <t>A.2.1</t>
  </si>
  <si>
    <t>A.2.3</t>
  </si>
  <si>
    <t>A.2.2</t>
  </si>
  <si>
    <t>A.2.4</t>
  </si>
  <si>
    <t>A.2.5</t>
  </si>
  <si>
    <t>A.2.6</t>
  </si>
  <si>
    <t>A.2.7</t>
  </si>
  <si>
    <t xml:space="preserve">Ochránit stávající přilehlé konstrukce proti možnému poškození.
</t>
  </si>
  <si>
    <t>Vyčištění jedné horské vpustí v prostoru pod schodištěm.</t>
  </si>
  <si>
    <t xml:space="preserve">Zásyp pod schodišťovou dlažbou vrstvou štěrkodrtě (frakce 0/45), tl. 150 mm </t>
  </si>
  <si>
    <t xml:space="preserve">Zásyp pod schodišťovou dlažbou vrstvou drceného kameniva (frakce 16/32), tl. 100 mm </t>
  </si>
  <si>
    <t>A.5.5e</t>
  </si>
  <si>
    <t>Zásyp pod základové pasy a obrubník vrstvou štěrkodrtě (frakce 0/45), tl. 100 mm</t>
  </si>
  <si>
    <t>A.8.4</t>
  </si>
  <si>
    <t>A.8.5</t>
  </si>
  <si>
    <t>Geotextílie Agrotex Eko se zpevněným povrchem, PLA, 150g/m2, v místě výsadby v okolí schodiště.</t>
  </si>
  <si>
    <t>A.3.1</t>
  </si>
  <si>
    <t>Seříznutí živičného krytu v místě odvodňovacího žlabu a napojení na horskou vpusť.</t>
  </si>
  <si>
    <t>A.3.2</t>
  </si>
  <si>
    <t>A.3.3</t>
  </si>
  <si>
    <t>Vybourání podkladních vrstev konstrukce chodníku v místě odvodňovacího žlabu a napojení na horskou vpusť, v tl. 150 mm</t>
  </si>
  <si>
    <t>A.3.4</t>
  </si>
  <si>
    <t>Ruční výkop kolem horské vpusti, v místě napojení na horské vpusti (mimo výkopu pro schodiště, kde je výkop zakvótován v rámci výkopových prací pro těleso schodiště).</t>
  </si>
  <si>
    <t>Obnova živičného krytu v chodníku tl. 50 mm, v místě napojení odtokového žlabu na horskou vpusť.</t>
  </si>
  <si>
    <t>A.8.3a</t>
  </si>
  <si>
    <t>A.8.3b</t>
  </si>
  <si>
    <t>A.8.2a</t>
  </si>
  <si>
    <t>A.8.2b</t>
  </si>
  <si>
    <t>Obnova živičného krytu v chodníku tl. 50 mm, v místě pokáceného stromu v chodníku Gerstnerovy ulice.</t>
  </si>
  <si>
    <t>Obnova podkladních vrstev v chodníku v místě osazení odvodňovacího žlabu a napojení na horskou vpusť, tl. 150 mm.</t>
  </si>
  <si>
    <t>Kamenické výrobky</t>
  </si>
  <si>
    <t>Základní očištění kamenných schodů a kamenných kostek.</t>
  </si>
  <si>
    <t>A.20</t>
  </si>
  <si>
    <t>Zámečnické výrobky</t>
  </si>
  <si>
    <t>A.20.1</t>
  </si>
  <si>
    <t>Demontáž stávajícího kovového zábradlí vedoucího středem stávajících schodů.</t>
  </si>
  <si>
    <t>A.20.2</t>
  </si>
  <si>
    <t>Celková repase stávajícího kovového zábradlí.</t>
  </si>
  <si>
    <t>A.20.3</t>
  </si>
  <si>
    <t>Zpětná montáž repasovaného zábradlí.</t>
  </si>
  <si>
    <t xml:space="preserve">Osazení všech kamenných stupňů a žulových obrubníků. </t>
  </si>
  <si>
    <t>A.28.1</t>
  </si>
  <si>
    <r>
      <t>Osázení svahů podél schodiště Břečťanem popínavým (Hedera helix), 12ks na m</t>
    </r>
    <r>
      <rPr>
        <vertAlign val="superscript"/>
        <sz val="10"/>
        <rFont val="Arial"/>
        <family val="2"/>
      </rPr>
      <t>2</t>
    </r>
    <r>
      <rPr>
        <sz val="10"/>
        <rFont val="Arial"/>
        <family val="2"/>
      </rPr>
      <t>.</t>
    </r>
  </si>
  <si>
    <t>Ochrana stávajících dřevin podél opěrné zdi.</t>
  </si>
  <si>
    <t>Pokácení jednoho stromu v chodníku Gerstnerovy ulice, včetně odstranění pařezů a kořenů.</t>
  </si>
  <si>
    <t>Ochrana stávajících dřevin podél schodiště.</t>
  </si>
  <si>
    <t>Přemístění odpadkových košů v dolní části staveniště mimo prostor staveniště.</t>
  </si>
  <si>
    <t>Před započetím prací na rekonstrukci opěrné zdi bude nutno požádat TSK o dočasný zábor chodníku podél plotu (viz řešení POV) a přístup na sousední pozemek (pozemek č. 495) jeho vlastníka.</t>
  </si>
  <si>
    <t>A.15</t>
  </si>
  <si>
    <t>Povrchy stěn</t>
  </si>
  <si>
    <t>A.15.2</t>
  </si>
  <si>
    <t>A.15.1</t>
  </si>
  <si>
    <t>Vyčištěné spáry opět vyspárovat vápennou nebo mírně nastavovanou maltou MV1.</t>
  </si>
  <si>
    <t>A.12</t>
  </si>
  <si>
    <t>Cihelná zídky, š = 250 mm, ze zdiva z cihel plných 240x120x65, na maltu vápenocementovou MVC.</t>
  </si>
  <si>
    <t>A.12.1</t>
  </si>
  <si>
    <t>A.12.2</t>
  </si>
  <si>
    <t>Zídky budou omítnuté po obou stranách po korunu z lícových cihel, hladkou vápenocementovou omítkou.</t>
  </si>
  <si>
    <t>Zámečnické a kovářské  výrobky</t>
  </si>
  <si>
    <t>Sejmou a rozebrat stávající kovová plotová pole a sloupky.</t>
  </si>
  <si>
    <t>Nahradit všechny chybějící a poškozené pásnice.</t>
  </si>
  <si>
    <t>Kompletní oplocení instalovat spět na korunu nadezdívky.</t>
  </si>
  <si>
    <t>Očistit povrch kyklopského zdiva od graffiti.</t>
  </si>
  <si>
    <t>Očištěnou a vyspárovanou cihelnou římsu opatřit konzervačním prostředkem jako dodává NanoConcept nebo podobným schváleným.</t>
  </si>
  <si>
    <t>A.28.2</t>
  </si>
  <si>
    <t>Navezení ornice ve svahu v tl. 0.15 m, podél schodiště.</t>
  </si>
  <si>
    <t>A.12.3</t>
  </si>
  <si>
    <t>1.A.3</t>
  </si>
  <si>
    <t>1.A.3.1</t>
  </si>
  <si>
    <t>1.A.3.2</t>
  </si>
  <si>
    <t>1.A.3.3</t>
  </si>
  <si>
    <t>1.A.15</t>
  </si>
  <si>
    <t>1.A.15.1</t>
  </si>
  <si>
    <t>1.A.15.2</t>
  </si>
  <si>
    <t>1.A.15.3</t>
  </si>
  <si>
    <t>2.A.3</t>
  </si>
  <si>
    <t>2.A.3.1</t>
  </si>
  <si>
    <t>2.A.3.2</t>
  </si>
  <si>
    <t>2.A.3.3</t>
  </si>
  <si>
    <t>2.A.3.4</t>
  </si>
  <si>
    <t>2.A.11</t>
  </si>
  <si>
    <t>2.A.11.1</t>
  </si>
  <si>
    <t>2.A.15</t>
  </si>
  <si>
    <t>2.A.15.1</t>
  </si>
  <si>
    <t>2.A.15.2</t>
  </si>
  <si>
    <t>2.A.15.3</t>
  </si>
  <si>
    <t>3.A.3</t>
  </si>
  <si>
    <t>3.A.3.1</t>
  </si>
  <si>
    <t>3.A.3.2</t>
  </si>
  <si>
    <t>3.A.3.3</t>
  </si>
  <si>
    <t>3.A.3.4</t>
  </si>
  <si>
    <t>3.A.3.5</t>
  </si>
  <si>
    <t>3.A.11</t>
  </si>
  <si>
    <t>3.A.11.1</t>
  </si>
  <si>
    <t>3.A.11.2</t>
  </si>
  <si>
    <t>3.A.15</t>
  </si>
  <si>
    <t>3.A.15.1</t>
  </si>
  <si>
    <t>3.A.15.2</t>
  </si>
  <si>
    <t>3.A.15.3</t>
  </si>
  <si>
    <t>3.A.15.4</t>
  </si>
  <si>
    <t>3.A.20</t>
  </si>
  <si>
    <t>3.A.20.1</t>
  </si>
  <si>
    <t>3.A.20.2</t>
  </si>
  <si>
    <t>3.A.20.3</t>
  </si>
  <si>
    <t>3.A.20.4</t>
  </si>
  <si>
    <t>3.A.20.5</t>
  </si>
  <si>
    <t>3.A.20.6</t>
  </si>
  <si>
    <t>3.A.20.7</t>
  </si>
  <si>
    <t>3.A.20.8</t>
  </si>
  <si>
    <t>4.A.3</t>
  </si>
  <si>
    <t>4.A.3.1</t>
  </si>
  <si>
    <t>4.A.3.2</t>
  </si>
  <si>
    <t>4.A.3.3</t>
  </si>
  <si>
    <t>4.A.3.4</t>
  </si>
  <si>
    <t>4.A.11</t>
  </si>
  <si>
    <t>4.A.11.1</t>
  </si>
  <si>
    <t>4.A.15</t>
  </si>
  <si>
    <t>4.A.15.1</t>
  </si>
  <si>
    <t>4.A.15.2</t>
  </si>
  <si>
    <t>4.A.15.3</t>
  </si>
  <si>
    <t>4.A.15.4</t>
  </si>
  <si>
    <t>3.A.15.5</t>
  </si>
  <si>
    <t>Vstupní pilíře při patě oboustranně provést sanační omítky do výše 50 cm nad terén.</t>
  </si>
  <si>
    <t>A.28.3</t>
  </si>
  <si>
    <t>A.28.4a</t>
  </si>
  <si>
    <t>A.28.4b</t>
  </si>
  <si>
    <t>A.5.6</t>
  </si>
  <si>
    <t>Odvoz přebytečného výkopku na skládku.</t>
  </si>
  <si>
    <t>11.</t>
  </si>
  <si>
    <t>Vodorovné konstrukce nenosné</t>
  </si>
  <si>
    <t>12.</t>
  </si>
  <si>
    <t>Svislé konstrukce nenosné</t>
  </si>
  <si>
    <t>15.</t>
  </si>
  <si>
    <t>20.</t>
  </si>
  <si>
    <t>Zámečnické a kovářské výrobky</t>
  </si>
  <si>
    <t>A.17.3</t>
  </si>
  <si>
    <t>Izolace proti zemní vlhkosti stejná nebo podobná schválená, jako Bitagit 35, pro izolaci cihelného zdiva od základu.</t>
  </si>
  <si>
    <t>3.A.11.3</t>
  </si>
  <si>
    <t>Zpětný zához výkopku za zídku podél opěrných zdí, zhutnit.</t>
  </si>
  <si>
    <t>Zpětný zához výkopku na svah za zídku podél opěrné zdi vpravo od vstupu z Gerstnerovy ulice, zhutnit.</t>
  </si>
  <si>
    <t>Předmět samostatné žádosti</t>
  </si>
  <si>
    <t>1. ÚSEK A - B: POHLED Z GERSTNEROVY ULICE (viz výkres č. D.02.2 a D.02.7)</t>
  </si>
  <si>
    <t>Dle výkresu D.02.2 odstranit zbytky opadávající části omítky, především u paty zdi.</t>
  </si>
  <si>
    <t>Veškerý vybouraný materiál bude kontinuálně deponován na autorizované skládky s doklady o jejich řádném uložení, které budou předloženy při kolaudačním řízení</t>
  </si>
  <si>
    <t>2. ÚSEK A - B: POHLED ZE STROMOVKY (viz výkres č. D.02.3 a D.02.7)</t>
  </si>
  <si>
    <t>3. ÚSEK B - C: POHLED Z GERSTNEROVY ULICE (viz výkres č. D.02.2 a D.02.7)</t>
  </si>
  <si>
    <t>Dle výkresu č. D.02.2 odstranit omítku z pilířů vstupní brány a z podezdívky pole č. 1.</t>
  </si>
  <si>
    <t>Dle výkresu č. D.02.2 odstranit betonové hlavice pilířů vstupní brány.</t>
  </si>
  <si>
    <t>Dle výkresu č. D.02.7 dodat a osadit nové hlavice pilířů vstupní brána z betonu, shodného tvaru jaký mají hlavice stávající.</t>
  </si>
  <si>
    <t>Omítku opatřit penetrací a 2x  fasádním nátěrem silikátovým jako dodává Caparol Sylitol, odst. Oxidschwarz 34 S 5 nebo jiným schváleným.</t>
  </si>
  <si>
    <t>Veškeré kovové části plotu očistit a okartáčovat.</t>
  </si>
  <si>
    <t>Veškeré stávající kovové prvky oplocení, včetně nových prvků opatřit nátěrem základní barvou na železo č. 3201 Rostschutzfarbe a 2x grafitovým lakem Schmiedeeisen Lack, barva antracit černá VIII.</t>
  </si>
  <si>
    <t>4. ÚSEK B - C: POHLED ZE STROMOVKY (viz výkres č. D.02.3 a D.02.7)</t>
  </si>
  <si>
    <t>Dle rozsahu výkresu č. D.02.2 nahradit všechny chybějící a poškozená hroty tyčí, ve tvaru lilie.</t>
  </si>
  <si>
    <t>Dle rozsahu výkresu č. D.02.2 nahradit všechny chybějící a poškozené tyče.</t>
  </si>
  <si>
    <t>Dle rozsahu výkresu č. D.02.2 nahradit všechny chybějící a poškozené sloupky.</t>
  </si>
  <si>
    <t>Dle výkresu č. D.02.3 doplnit poškozené cihly lícové v římse opěrné zdi.</t>
  </si>
  <si>
    <t>Dle výkresu č. D.02.7 vyčištěné spáry v kyklopském zdivu, cihelné římse a nadezdívce opět vyspárovat vápennou nebo mírně nastavovanou maltou MV1.</t>
  </si>
  <si>
    <t>815 21 ZDI OHRADNÍ</t>
  </si>
  <si>
    <t>815 98 POMNÍKY, KAŠNY A JINÁ DROBNÁ ARCHITEKTURA</t>
  </si>
  <si>
    <t>REKONSTRUKCE SCHODŮ (viz výkres č. D.02.8)</t>
  </si>
  <si>
    <t>Výkopové práce pro těleso schodiště včetně základů zídek, podr. viz výkr. D.02.4.  V rámci výkopových prací budou odstraněny stávající podkladní vrstvy.</t>
  </si>
  <si>
    <t xml:space="preserve">Svislé kce </t>
  </si>
  <si>
    <t>Koruna cihelná zídky z cihel plných, mrazuvzdorných, lícových, se zaoblením, kladených nastojato, 290x140x65, na maltu vápenocementovou MVC.</t>
  </si>
  <si>
    <t xml:space="preserve">Univerzální nopová folie s výškou nopu 8 mm, na izolaci zadních stran zídek od terénu. </t>
  </si>
  <si>
    <t>A.20.4</t>
  </si>
  <si>
    <t>Osazené zábradlí opatřit nátěrem 1x základní syntetickou barvou a 2x vrchní syntetickou barvou, odst. RAL 7005.</t>
  </si>
  <si>
    <t>Žulový obrubník 150x400 mm.</t>
  </si>
  <si>
    <t>Terénní úpravy, úpravy zeleně</t>
  </si>
  <si>
    <t>Zařízení staveniště včetně oplocení mobilními zábranami, dopr. značení.</t>
  </si>
  <si>
    <t>REKONSTRUKCE OPĚRNÉ ZDI S OPLOCENÍM A SCHODŮ</t>
  </si>
  <si>
    <t>REKONSTRUKCE OPĚRNÉ ZDI S OPLOCENÍM</t>
  </si>
  <si>
    <t>Korunu zdi vyzdít z nových cihel plných CP na maltu MVC.</t>
  </si>
  <si>
    <t>Porušené a vypadané části zdi doplnit novým materiálem.</t>
  </si>
  <si>
    <t>Odstranit porušenou cihelnou korunu nadezdívky opěrné zdi, š = 660 mm, včetně betonových bloků vložených do koruny v celém rozsahu .</t>
  </si>
  <si>
    <t>Vybourání stávajících dlažeb z kamenné žulové mozaiky mezi jednotlivými schody a přilehlého odvodňovacího žlábku. Dlažbu uložit do pytlů k dalšímu použití v rámci skladovacích ploch zařízení staveniště.</t>
  </si>
  <si>
    <t>Odvoz vybourané živice na recyklaci</t>
  </si>
  <si>
    <t>Zásyp, kolem horské vpusti, v místě napojení na horskou vpusť a pod odtokový žlab vrstvou štěrkodrtě (frakce 0/45), tl. 200 mm</t>
  </si>
  <si>
    <t>Obnova podkladních vrstev v chodníku v ulici Gerstnerova v místě pokáceného vzrostlého stromu, tl. 150 mm.</t>
  </si>
  <si>
    <t>Maltový srovnávací věnec pod korunu cihelné zídky.</t>
  </si>
  <si>
    <r>
      <t>Osázení svahů podél schodiště Mahonií casmínolistou (Mahonia aguifolium), 6ks na m</t>
    </r>
    <r>
      <rPr>
        <vertAlign val="superscript"/>
        <sz val="10"/>
        <rFont val="Arial"/>
        <family val="2"/>
      </rPr>
      <t>2</t>
    </r>
    <r>
      <rPr>
        <sz val="10"/>
        <rFont val="Arial"/>
        <family val="2"/>
      </rPr>
      <t>.</t>
    </r>
  </si>
  <si>
    <t>Staveništní voda</t>
  </si>
  <si>
    <r>
      <t>Barevný odstín je předmětem schválení vzorku 1m</t>
    </r>
    <r>
      <rPr>
        <vertAlign val="superscript"/>
        <sz val="10"/>
        <rFont val="Arial"/>
        <family val="2"/>
      </rPr>
      <t>2</t>
    </r>
    <r>
      <rPr>
        <sz val="10"/>
        <rFont val="Arial"/>
        <family val="2"/>
      </rPr>
      <t>.</t>
    </r>
  </si>
  <si>
    <t>Zajištění a ochrana 1 kusu stožárů veřejného osvětlení proti možnému poškození  z důvodu jejich destabilizace během stavebních prací. (Posunutí stožáru VO musí předcházet rekonstrukci schodiště a je předmětem samostatné dokumentace a žádosti.)</t>
  </si>
  <si>
    <t>Dle rozsahu výkresu č. D.02.7  budou vstupní pilíře omítnuty hladkou vápenocementovou omítkou.</t>
  </si>
  <si>
    <r>
      <t>Dle výkresu č. D.02.7 bude opravená zeď. Na zdivo bude nanesena jádrová vrstva omítky - vysoce pórovitá, vnitřně hydrofobizovaná, vápenná</t>
    </r>
    <r>
      <rPr>
        <i/>
        <sz val="10"/>
        <rFont val="Arial"/>
        <family val="2"/>
      </rPr>
      <t> </t>
    </r>
    <r>
      <rPr>
        <sz val="10"/>
        <rFont val="Arial"/>
        <family val="2"/>
      </rPr>
      <t>omítka s hydraulickými příměsemi. Vrchní štuková vrstva bude pouze přírodně probarvena a</t>
    </r>
    <r>
      <rPr>
        <i/>
        <sz val="10"/>
        <rFont val="Arial"/>
        <family val="2"/>
      </rPr>
      <t> </t>
    </r>
    <r>
      <rPr>
        <sz val="10"/>
        <rFont val="Arial"/>
        <family val="2"/>
      </rPr>
      <t>barva bude ovlivněna použitým kamenivem - složení malty: 1 díl cementu, 9 dílů vápna, 15 dílů písku (na opukovou zeď).</t>
    </r>
  </si>
  <si>
    <r>
      <t>Opravená zeď bude omítnuta. Na zdivo bude nanesena jádrová vrstva omítky - vysoce pórovitá, vnitřně hydrofobizovaná, vápenná</t>
    </r>
    <r>
      <rPr>
        <i/>
        <sz val="10"/>
        <rFont val="Arial"/>
        <family val="2"/>
      </rPr>
      <t> </t>
    </r>
    <r>
      <rPr>
        <sz val="10"/>
        <rFont val="Arial"/>
        <family val="2"/>
      </rPr>
      <t>omítka s hydraulickými příměsemi. Vrchní štuková vrstva bude pouze přírodně probarvena a</t>
    </r>
    <r>
      <rPr>
        <i/>
        <sz val="10"/>
        <rFont val="Arial"/>
        <family val="2"/>
      </rPr>
      <t> </t>
    </r>
    <r>
      <rPr>
        <sz val="10"/>
        <rFont val="Arial"/>
        <family val="2"/>
      </rPr>
      <t>barva bude ovlivněna použitým kamenivem - složení malty: 1 díl cementu, 9 dílů vápna, 15 dílů písku (na opukovou zeď).</t>
    </r>
  </si>
  <si>
    <t>Po dohodě s majitelem sousedního pozemku (č. p. 495, AVU) odstranit náletové křoviny z blízkosti opěrné zdi.</t>
  </si>
  <si>
    <t>Zajištění a ochrana stožárů veřejného osvětlení proti možnému poškození  během stavebních prací.</t>
  </si>
  <si>
    <t>Dle výkresu č. D.02.2 vyčistit vydrolené spáry.</t>
  </si>
  <si>
    <t>Dle výkresu č. D.02.2 odstranit porušené části smíšeného zdiva.</t>
  </si>
  <si>
    <t>Porušené části smíšeného zdiva doplnit novým materiálem.</t>
  </si>
  <si>
    <t>Dle výkresu č. D.02.3, typ závad f, odstranit zbytky porušené cihelné koruny zdi.</t>
  </si>
  <si>
    <t>Dle výkresu č. D.02.3, typ závad h, vyčistit vydrolené spáry.</t>
  </si>
  <si>
    <t>Dle výkresu č. D.02.3, typ závad a, g, odstranit porušené části smíšeného zdiva.</t>
  </si>
  <si>
    <t>Dle výkresu č. D.02.3, typ závad d, odřezat ze zdi kovové úchytky.</t>
  </si>
  <si>
    <t>Dle výkresu č. D.02.2 odstranit porušené části cihelného zdiva.</t>
  </si>
  <si>
    <t>m2, 50%  plochy</t>
  </si>
  <si>
    <t>m2, 20% plochy</t>
  </si>
  <si>
    <t>m2, 100% plochy</t>
  </si>
  <si>
    <t>m2, 5% plochy</t>
  </si>
  <si>
    <t>m2, plocha zdi bez koruny</t>
  </si>
  <si>
    <t>m2, 2% plochy</t>
  </si>
  <si>
    <t>Dle rozsahu výkresu č. D.02.7, det. 7, vyzdít korunu zdi z nových cihel plných, mrazuvzdorných, lícových, plných cihel 290x140x65 mm, na maltu MVC.</t>
  </si>
  <si>
    <t>Dle rozsahu výkresu č. D.02.7 do korunu zdi z nových cihel plných dodat a uložit betonové kvádry s úchyty pro ukotvení litinových sloupků, d x š x v = 500 x 660 x 140 - 160, na maltu MVC.</t>
  </si>
  <si>
    <t>Porušené a vypadané části cihelného zdiva doplnit novým materiálem.</t>
  </si>
  <si>
    <t>m2, 6% plochy</t>
  </si>
  <si>
    <t>m2, 65% plochy</t>
  </si>
  <si>
    <t>m2, 4% plochy</t>
  </si>
  <si>
    <t>Dle výkresu č. D.02.3, typ závady a, odstranit porušené části kamenného zdiva.</t>
  </si>
  <si>
    <t>Dle výkresu č. D.02.3, typ závady h, vyčistit vydrolené spáry kyklopského zdiva, cihelné římsy i nadezdívky.</t>
  </si>
  <si>
    <t>Dle výkresu č. D.02.3, typ závady b, c, odstranit ze zdi náletové dřeviny a popínavé rostliny, včetně kořenů.</t>
  </si>
  <si>
    <t>Dle výkresu č. D.02.3, typ závady d odřezat ze zdi kovové T profily.</t>
  </si>
  <si>
    <t>m2, 0,2% plochy</t>
  </si>
  <si>
    <t>m2, 45% plochy</t>
  </si>
  <si>
    <t>Před naceněním specifikací se musí GD účastnit prohlídky místa za účasti GP.</t>
  </si>
  <si>
    <t>pole</t>
  </si>
  <si>
    <t>Pokácení stromů podél schodiště, včetně odstranění pařezů a kořenů.</t>
  </si>
  <si>
    <t>Výkopové práce</t>
  </si>
  <si>
    <t>Odstranění živičného krytu v návaznosti na těleso schodiště.</t>
  </si>
  <si>
    <t>Zajištění betonových konstrukcí v případě zahloubení horské vpusti.</t>
  </si>
  <si>
    <t>Pažení ve výkopu v případě zahloubení horské vpusti.</t>
  </si>
  <si>
    <t>Odstranění pažení v případě zahloubení horské vpusti.</t>
  </si>
  <si>
    <t>Dle rozsahu výkresu č. D.02.5 provést průběžné základové pasy z prostého betonu třídy B25, š = 300 mm.</t>
  </si>
  <si>
    <t xml:space="preserve">Vodorovné konstrukce </t>
  </si>
  <si>
    <t>Podkladní beton pod žlab C20/25.</t>
  </si>
  <si>
    <t>Betonové sedlo žlabu z betonu C20/25.</t>
  </si>
  <si>
    <t>Podkladní beton C20/2525 pod kamenný obrubník.</t>
  </si>
  <si>
    <t>A.22.10</t>
  </si>
  <si>
    <t>Stávající kamenné stupně rozebrat a uložit do jednotlivých bloků s deponovanými kamennými prvky.</t>
  </si>
  <si>
    <t>Z očištěných schodových prvků provést 16 nových schodišťových stupňů, dl. 1425 mm, pomocí zaříznutí potřebného množství stávajících prvků.</t>
  </si>
  <si>
    <t>Doplnit stávající dlažební žulové kostky 8/10 pro odvodňovací žlab a podél kamenného obrubnéku novou žulovou dlažbou shodné barvy.</t>
  </si>
  <si>
    <t>Provedení kamenných dlažeb z žulových kostek a mozaiky.</t>
  </si>
  <si>
    <t>%</t>
  </si>
  <si>
    <t>2,5% ze ZRN</t>
  </si>
  <si>
    <t>JKSO</t>
  </si>
  <si>
    <t xml:space="preserve">Vodorovné kce </t>
  </si>
  <si>
    <t>m2, 100% plochy římsy</t>
  </si>
  <si>
    <t>Betonové lože pod kamenné stupně, beton třídy C20/25.</t>
  </si>
  <si>
    <t xml:space="preserve">Zásyp pod schodišťovou dlažbou vrstvou drceného kameniva (frakce 8/16), tl. 100 mm </t>
  </si>
  <si>
    <t>ZRN</t>
  </si>
  <si>
    <t>Základníí rozpočtové náklady</t>
  </si>
  <si>
    <t>V případě nutnosti zahloubení horské vpusti</t>
  </si>
  <si>
    <t>A.22.11</t>
  </si>
  <si>
    <t>Žulový obrubník 100x200 mm.</t>
  </si>
  <si>
    <t>Terénní a sadové úpravy</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</si>
</sst>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 numFmtId="165" formatCode="#,##0.00\ [$Sk-41B]"/>
    <numFmt numFmtId="166" formatCode="#,##0.00\ &quot;Kč&quot;"/>
    <numFmt numFmtId="167" formatCode="#,##0.00\ [$Kč-405]"/>
    <numFmt numFmtId="168" formatCode="&quot;Yes&quot;;&quot;Yes&quot;;&quot;No&quot;"/>
    <numFmt numFmtId="169" formatCode="&quot;True&quot;;&quot;True&quot;;&quot;False&quot;"/>
    <numFmt numFmtId="170" formatCode="&quot;On&quot;;&quot;On&quot;;&quot;Off&quot;"/>
    <numFmt numFmtId="171" formatCode="#,##0.00\ [$€-1]"/>
    <numFmt numFmtId="172" formatCode="[$€-2]\ #,##0.00"/>
    <numFmt numFmtId="173" formatCode="[$€-2]\ #\ ##,000_);[Red]\([$€-2]\ #\ ##,000\)"/>
    <numFmt numFmtId="174" formatCode="#,##0.000"/>
    <numFmt numFmtId="175" formatCode="0.0"/>
    <numFmt numFmtId="176" formatCode="0.000"/>
  </numFmts>
  <fonts count="32">
    <font>
      <sz val="10"/>
      <name val="Arial"/>
      <family val="0"/>
    </font>
    <font>
      <sz val="11"/>
      <color indexed="8"/>
      <name val="Calibri"/>
      <family val="2"/>
    </font>
    <font>
      <b/>
      <sz val="10"/>
      <name val="Arial"/>
      <family val="2"/>
    </font>
    <font>
      <u val="single"/>
      <sz val="9"/>
      <color indexed="12"/>
      <name val="Arial"/>
      <family val="2"/>
    </font>
    <font>
      <b/>
      <sz val="11"/>
      <name val="Arial"/>
      <family val="2"/>
    </font>
    <font>
      <b/>
      <sz val="16"/>
      <name val="Arial"/>
      <family val="2"/>
    </font>
    <font>
      <b/>
      <sz val="14"/>
      <name val="Arial"/>
      <family val="2"/>
    </font>
    <font>
      <sz val="10"/>
      <name val="Century Gothic"/>
      <family val="2"/>
    </font>
    <font>
      <b/>
      <sz val="12"/>
      <name val="Arial"/>
      <family val="2"/>
    </font>
    <font>
      <u val="single"/>
      <sz val="9"/>
      <color indexed="36"/>
      <name val="Arial"/>
      <family val="2"/>
    </font>
    <font>
      <sz val="12"/>
      <name val="Arial"/>
      <family val="2"/>
    </font>
    <font>
      <b/>
      <sz val="10"/>
      <color indexed="30"/>
      <name val="Arial"/>
      <family val="2"/>
    </font>
    <font>
      <sz val="10"/>
      <color indexed="30"/>
      <name val="Arial"/>
      <family val="2"/>
    </font>
    <font>
      <vertAlign val="superscript"/>
      <sz val="10"/>
      <name val="Arial"/>
      <family val="2"/>
    </font>
    <font>
      <i/>
      <sz val="10"/>
      <name val="Arial"/>
      <family val="2"/>
    </font>
    <font>
      <sz val="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0"/>
        <bgColor indexed="64"/>
      </patternFill>
    </fill>
    <fill>
      <patternFill patternType="solid">
        <fgColor indexed="9"/>
        <bgColor indexed="64"/>
      </patternFill>
    </fill>
  </fills>
  <borders count="2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thin"/>
      <top style="thin"/>
      <bottom style="thin"/>
    </border>
    <border>
      <left style="hair"/>
      <right style="hair"/>
      <top style="hair"/>
      <bottom style="hair"/>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1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25" fillId="0" borderId="7" applyNumberFormat="0" applyFill="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0" fontId="28" fillId="7" borderId="8" applyNumberFormat="0" applyAlignment="0" applyProtection="0"/>
    <xf numFmtId="0" fontId="29" fillId="19" borderId="8" applyNumberFormat="0" applyAlignment="0" applyProtection="0"/>
    <xf numFmtId="0" fontId="30" fillId="19" borderId="9" applyNumberFormat="0" applyAlignment="0" applyProtection="0"/>
    <xf numFmtId="0" fontId="31" fillId="0" borderId="0" applyNumberForma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3" borderId="0" applyNumberFormat="0" applyBorder="0" applyAlignment="0" applyProtection="0"/>
  </cellStyleXfs>
  <cellXfs count="112">
    <xf numFmtId="0" fontId="0" fillId="0" borderId="0" xfId="0" applyAlignment="1">
      <alignment/>
    </xf>
    <xf numFmtId="0" fontId="5" fillId="0" borderId="0" xfId="0" applyFont="1" applyAlignment="1" applyProtection="1">
      <alignment/>
      <protection locked="0"/>
    </xf>
    <xf numFmtId="0" fontId="0" fillId="0" borderId="0" xfId="0" applyFont="1" applyAlignment="1">
      <alignment/>
    </xf>
    <xf numFmtId="0" fontId="6" fillId="0" borderId="0" xfId="0" applyFont="1" applyAlignment="1" applyProtection="1">
      <alignment/>
      <protection locked="0"/>
    </xf>
    <xf numFmtId="0" fontId="4" fillId="0" borderId="0" xfId="0" applyFont="1" applyAlignment="1" applyProtection="1">
      <alignment/>
      <protection locked="0"/>
    </xf>
    <xf numFmtId="0" fontId="2" fillId="0" borderId="10" xfId="0" applyFont="1" applyBorder="1" applyAlignment="1">
      <alignment vertical="top" wrapText="1"/>
    </xf>
    <xf numFmtId="0" fontId="2" fillId="0" borderId="10" xfId="0" applyFont="1" applyBorder="1" applyAlignment="1">
      <alignment horizontal="righ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0" fillId="0" borderId="11" xfId="0" applyFont="1" applyBorder="1" applyAlignment="1">
      <alignment horizontal="right" vertical="top" wrapText="1"/>
    </xf>
    <xf numFmtId="0" fontId="2" fillId="0" borderId="11" xfId="0" applyFont="1" applyBorder="1" applyAlignment="1">
      <alignment horizontal="left" vertical="top" wrapText="1"/>
    </xf>
    <xf numFmtId="167" fontId="0" fillId="0" borderId="11" xfId="0" applyNumberFormat="1" applyFont="1" applyBorder="1" applyAlignment="1">
      <alignment horizontal="right" vertical="top" wrapText="1"/>
    </xf>
    <xf numFmtId="0" fontId="2" fillId="19" borderId="11" xfId="0" applyFont="1" applyFill="1" applyBorder="1" applyAlignment="1">
      <alignment vertical="top" wrapText="1"/>
    </xf>
    <xf numFmtId="0" fontId="7" fillId="19" borderId="11" xfId="0" applyFont="1" applyFill="1" applyBorder="1" applyAlignment="1">
      <alignment/>
    </xf>
    <xf numFmtId="0" fontId="2" fillId="24" borderId="11" xfId="0" applyFont="1" applyFill="1" applyBorder="1" applyAlignment="1">
      <alignment horizontal="left" vertical="top" wrapText="1"/>
    </xf>
    <xf numFmtId="0" fontId="4" fillId="0" borderId="0" xfId="0" applyFont="1" applyAlignment="1" applyProtection="1">
      <alignment horizontal="left"/>
      <protection locked="0"/>
    </xf>
    <xf numFmtId="0" fontId="2" fillId="0" borderId="0" xfId="0" applyFont="1" applyBorder="1" applyAlignment="1">
      <alignment/>
    </xf>
    <xf numFmtId="0" fontId="4" fillId="0" borderId="12" xfId="0" applyFont="1" applyFill="1" applyBorder="1" applyAlignment="1">
      <alignment horizontal="left"/>
    </xf>
    <xf numFmtId="0" fontId="0" fillId="0" borderId="12" xfId="0" applyFont="1" applyFill="1" applyBorder="1" applyAlignment="1">
      <alignment horizontal="left" vertical="top" wrapText="1"/>
    </xf>
    <xf numFmtId="4" fontId="0" fillId="0" borderId="12" xfId="0" applyNumberFormat="1" applyFont="1" applyFill="1" applyBorder="1" applyAlignment="1">
      <alignment horizontal="center" vertical="top"/>
    </xf>
    <xf numFmtId="171" fontId="0" fillId="0" borderId="11" xfId="0" applyNumberFormat="1" applyFont="1" applyBorder="1" applyAlignment="1">
      <alignment horizontal="right" vertical="top" wrapText="1"/>
    </xf>
    <xf numFmtId="171" fontId="0" fillId="0" borderId="11" xfId="0" applyNumberFormat="1" applyFont="1" applyBorder="1" applyAlignment="1">
      <alignment vertical="top" wrapText="1"/>
    </xf>
    <xf numFmtId="167" fontId="2" fillId="19" borderId="11" xfId="0" applyNumberFormat="1" applyFont="1" applyFill="1" applyBorder="1" applyAlignment="1">
      <alignment horizontal="right" vertical="top" wrapText="1"/>
    </xf>
    <xf numFmtId="167" fontId="2" fillId="0" borderId="11" xfId="0" applyNumberFormat="1" applyFont="1" applyBorder="1" applyAlignment="1">
      <alignment horizontal="right" vertical="top" wrapText="1"/>
    </xf>
    <xf numFmtId="167" fontId="2" fillId="24" borderId="11" xfId="0" applyNumberFormat="1" applyFont="1" applyFill="1" applyBorder="1" applyAlignment="1">
      <alignment horizontal="right" vertical="top" wrapText="1"/>
    </xf>
    <xf numFmtId="167" fontId="0" fillId="0" borderId="11" xfId="0" applyNumberFormat="1" applyFont="1" applyBorder="1" applyAlignment="1">
      <alignment vertical="top" wrapText="1"/>
    </xf>
    <xf numFmtId="0" fontId="0" fillId="0" borderId="11" xfId="0" applyFont="1" applyBorder="1" applyAlignment="1">
      <alignment horizontal="left" vertical="top" wrapText="1"/>
    </xf>
    <xf numFmtId="0" fontId="0" fillId="0" borderId="0" xfId="0" applyBorder="1" applyAlignment="1">
      <alignment/>
    </xf>
    <xf numFmtId="0" fontId="0" fillId="19" borderId="11" xfId="0" applyFont="1" applyFill="1" applyBorder="1" applyAlignment="1">
      <alignment horizontal="left" vertical="top" wrapText="1"/>
    </xf>
    <xf numFmtId="167" fontId="2" fillId="19" borderId="11" xfId="0" applyNumberFormat="1" applyFont="1" applyFill="1" applyBorder="1" applyAlignment="1">
      <alignment vertical="top" wrapText="1"/>
    </xf>
    <xf numFmtId="0" fontId="0" fillId="24" borderId="11" xfId="0" applyFont="1" applyFill="1" applyBorder="1" applyAlignment="1">
      <alignment horizontal="left" vertical="top" wrapText="1"/>
    </xf>
    <xf numFmtId="49" fontId="0" fillId="0" borderId="12" xfId="0" applyNumberFormat="1" applyFont="1" applyFill="1" applyBorder="1" applyAlignment="1">
      <alignment horizontal="center" vertical="top"/>
    </xf>
    <xf numFmtId="0" fontId="11" fillId="0" borderId="11" xfId="0" applyFont="1" applyBorder="1" applyAlignment="1">
      <alignment vertical="top" wrapText="1"/>
    </xf>
    <xf numFmtId="167" fontId="12" fillId="0" borderId="13" xfId="0" applyNumberFormat="1" applyFont="1" applyBorder="1" applyAlignment="1">
      <alignment vertical="top" wrapText="1"/>
    </xf>
    <xf numFmtId="0" fontId="12" fillId="0" borderId="11" xfId="0" applyFont="1" applyBorder="1" applyAlignment="1">
      <alignment horizontal="right" vertical="top" wrapText="1"/>
    </xf>
    <xf numFmtId="167" fontId="12" fillId="0" borderId="11" xfId="0" applyNumberFormat="1" applyFont="1" applyBorder="1" applyAlignment="1">
      <alignment vertical="top" wrapText="1"/>
    </xf>
    <xf numFmtId="0" fontId="0" fillId="0" borderId="11" xfId="0" applyFont="1" applyBorder="1" applyAlignment="1">
      <alignment/>
    </xf>
    <xf numFmtId="0" fontId="2" fillId="0" borderId="11" xfId="0" applyFont="1" applyBorder="1" applyAlignment="1">
      <alignment/>
    </xf>
    <xf numFmtId="0" fontId="0" fillId="0" borderId="11" xfId="0" applyFont="1" applyBorder="1" applyAlignment="1">
      <alignment horizontal="right"/>
    </xf>
    <xf numFmtId="167" fontId="0" fillId="0" borderId="11" xfId="0" applyNumberFormat="1" applyFont="1" applyBorder="1" applyAlignment="1">
      <alignment/>
    </xf>
    <xf numFmtId="167" fontId="0" fillId="0" borderId="13" xfId="0" applyNumberFormat="1" applyFont="1" applyBorder="1" applyAlignment="1">
      <alignment vertical="top" wrapText="1"/>
    </xf>
    <xf numFmtId="4" fontId="0" fillId="0" borderId="12" xfId="0" applyNumberFormat="1" applyFont="1" applyFill="1" applyBorder="1" applyAlignment="1">
      <alignment vertical="top"/>
    </xf>
    <xf numFmtId="167" fontId="0" fillId="0" borderId="12" xfId="0" applyNumberFormat="1" applyFont="1" applyFill="1" applyBorder="1" applyAlignment="1">
      <alignment vertical="top"/>
    </xf>
    <xf numFmtId="49" fontId="0" fillId="0" borderId="12" xfId="0" applyNumberFormat="1" applyFont="1" applyFill="1" applyBorder="1" applyAlignment="1">
      <alignment vertical="top" wrapText="1"/>
    </xf>
    <xf numFmtId="167" fontId="0" fillId="0" borderId="12" xfId="0" applyNumberFormat="1"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center" vertical="top"/>
    </xf>
    <xf numFmtId="49" fontId="8" fillId="0" borderId="12" xfId="0" applyNumberFormat="1" applyFont="1" applyFill="1" applyBorder="1" applyAlignment="1">
      <alignment horizontal="left"/>
    </xf>
    <xf numFmtId="49" fontId="8" fillId="0" borderId="12" xfId="0" applyNumberFormat="1" applyFont="1" applyFill="1" applyBorder="1" applyAlignment="1">
      <alignment horizontal="left" vertical="top" wrapText="1"/>
    </xf>
    <xf numFmtId="4" fontId="8" fillId="0" borderId="12" xfId="0" applyNumberFormat="1" applyFont="1" applyFill="1" applyBorder="1" applyAlignment="1">
      <alignment horizontal="center" vertical="top"/>
    </xf>
    <xf numFmtId="167" fontId="8" fillId="0" borderId="12" xfId="0" applyNumberFormat="1" applyFont="1" applyFill="1" applyBorder="1" applyAlignment="1">
      <alignment/>
    </xf>
    <xf numFmtId="0" fontId="2" fillId="0" borderId="12" xfId="0" applyFont="1" applyFill="1" applyBorder="1" applyAlignment="1">
      <alignment vertical="top" wrapText="1"/>
    </xf>
    <xf numFmtId="49" fontId="8" fillId="0" borderId="12" xfId="0" applyNumberFormat="1" applyFont="1" applyFill="1" applyBorder="1" applyAlignment="1">
      <alignment horizontal="center" vertical="top"/>
    </xf>
    <xf numFmtId="0" fontId="8" fillId="0" borderId="12" xfId="0" applyFont="1" applyFill="1" applyBorder="1" applyAlignment="1">
      <alignment horizontal="left" vertical="top" wrapText="1"/>
    </xf>
    <xf numFmtId="0" fontId="8" fillId="0" borderId="12" xfId="0" applyFont="1" applyFill="1" applyBorder="1" applyAlignment="1">
      <alignment/>
    </xf>
    <xf numFmtId="0" fontId="0" fillId="0" borderId="12" xfId="0" applyFont="1" applyFill="1" applyBorder="1" applyAlignment="1">
      <alignment vertical="top"/>
    </xf>
    <xf numFmtId="0" fontId="10" fillId="0" borderId="12" xfId="0" applyFont="1" applyFill="1" applyBorder="1" applyAlignment="1">
      <alignment horizontal="center" vertical="top"/>
    </xf>
    <xf numFmtId="0" fontId="0" fillId="0" borderId="12" xfId="0" applyFont="1" applyFill="1" applyBorder="1" applyAlignment="1">
      <alignment horizontal="center" vertical="top"/>
    </xf>
    <xf numFmtId="0" fontId="0" fillId="0" borderId="12" xfId="0" applyFont="1" applyFill="1" applyBorder="1" applyAlignment="1">
      <alignment/>
    </xf>
    <xf numFmtId="0" fontId="0" fillId="0" borderId="10" xfId="0" applyFont="1" applyBorder="1" applyAlignment="1">
      <alignment horizontal="left" vertical="top" wrapText="1"/>
    </xf>
    <xf numFmtId="0" fontId="0" fillId="0" borderId="12" xfId="0" applyFont="1" applyFill="1" applyBorder="1" applyAlignment="1">
      <alignment vertical="top" wrapText="1"/>
    </xf>
    <xf numFmtId="2" fontId="0" fillId="0" borderId="12" xfId="0" applyNumberFormat="1" applyFont="1" applyFill="1" applyBorder="1" applyAlignment="1">
      <alignment vertical="top" wrapText="1"/>
    </xf>
    <xf numFmtId="0" fontId="0" fillId="0" borderId="12" xfId="0" applyFont="1" applyFill="1" applyBorder="1" applyAlignment="1">
      <alignment/>
    </xf>
    <xf numFmtId="4" fontId="0" fillId="0" borderId="12" xfId="0" applyNumberFormat="1" applyFont="1" applyFill="1" applyBorder="1" applyAlignment="1">
      <alignment/>
    </xf>
    <xf numFmtId="167" fontId="0" fillId="0" borderId="12" xfId="0" applyNumberFormat="1" applyFont="1" applyFill="1" applyBorder="1" applyAlignment="1">
      <alignment/>
    </xf>
    <xf numFmtId="0" fontId="8" fillId="0" borderId="0" xfId="0" applyFont="1" applyFill="1" applyBorder="1" applyAlignment="1">
      <alignment/>
    </xf>
    <xf numFmtId="0" fontId="2" fillId="0" borderId="14" xfId="0" applyFont="1" applyBorder="1" applyAlignment="1">
      <alignment horizontal="righ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0" fillId="0" borderId="0" xfId="0" applyFont="1" applyBorder="1" applyAlignment="1">
      <alignment/>
    </xf>
    <xf numFmtId="4" fontId="8" fillId="0" borderId="12" xfId="0" applyNumberFormat="1" applyFont="1" applyFill="1" applyBorder="1" applyAlignment="1">
      <alignment horizontal="left" vertical="top"/>
    </xf>
    <xf numFmtId="167" fontId="8" fillId="0" borderId="12" xfId="0" applyNumberFormat="1" applyFont="1" applyFill="1" applyBorder="1" applyAlignment="1">
      <alignment horizontal="left" vertical="top"/>
    </xf>
    <xf numFmtId="0" fontId="8" fillId="0" borderId="12" xfId="0" applyFont="1" applyFill="1" applyBorder="1" applyAlignment="1">
      <alignment/>
    </xf>
    <xf numFmtId="0" fontId="5" fillId="0" borderId="12" xfId="0" applyFont="1" applyFill="1" applyBorder="1" applyAlignment="1">
      <alignment horizontal="left" vertical="top" wrapText="1"/>
    </xf>
    <xf numFmtId="49" fontId="8" fillId="0" borderId="12" xfId="0" applyNumberFormat="1" applyFont="1" applyFill="1" applyBorder="1" applyAlignment="1">
      <alignment horizontal="left" vertical="top"/>
    </xf>
    <xf numFmtId="4" fontId="0" fillId="0" borderId="12" xfId="0" applyNumberFormat="1" applyFont="1" applyFill="1" applyBorder="1" applyAlignment="1">
      <alignment horizontal="left" vertical="top"/>
    </xf>
    <xf numFmtId="49" fontId="0" fillId="0" borderId="12" xfId="0" applyNumberFormat="1" applyFont="1" applyFill="1" applyBorder="1" applyAlignment="1">
      <alignment wrapText="1"/>
    </xf>
    <xf numFmtId="49" fontId="0" fillId="0" borderId="12" xfId="0" applyNumberFormat="1" applyFont="1" applyFill="1" applyBorder="1" applyAlignment="1">
      <alignment/>
    </xf>
    <xf numFmtId="0" fontId="0" fillId="0" borderId="12" xfId="0" applyFont="1" applyBorder="1" applyAlignment="1">
      <alignment/>
    </xf>
    <xf numFmtId="0" fontId="4" fillId="0" borderId="12" xfId="0" applyFont="1" applyFill="1" applyBorder="1" applyAlignment="1">
      <alignment horizontal="left" vertical="top" wrapText="1"/>
    </xf>
    <xf numFmtId="0" fontId="2" fillId="0" borderId="12" xfId="0" applyFont="1" applyFill="1" applyBorder="1" applyAlignment="1">
      <alignment horizontal="center"/>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xf>
    <xf numFmtId="167" fontId="2" fillId="0" borderId="12" xfId="0" applyNumberFormat="1" applyFont="1" applyFill="1" applyBorder="1" applyAlignment="1">
      <alignment horizontal="center"/>
    </xf>
    <xf numFmtId="0" fontId="0" fillId="0" borderId="12" xfId="0" applyFont="1" applyFill="1" applyBorder="1" applyAlignment="1">
      <alignment horizontal="center"/>
    </xf>
    <xf numFmtId="0" fontId="8" fillId="0" borderId="12" xfId="0" applyFont="1" applyFill="1" applyBorder="1" applyAlignment="1">
      <alignment horizontal="left" vertical="top"/>
    </xf>
    <xf numFmtId="0" fontId="0" fillId="0" borderId="12" xfId="0" applyFont="1" applyBorder="1" applyAlignment="1">
      <alignment horizontal="left" vertical="top" wrapText="1"/>
    </xf>
    <xf numFmtId="0" fontId="0" fillId="0" borderId="12" xfId="0" applyFont="1" applyFill="1" applyBorder="1" applyAlignment="1">
      <alignment horizontal="left" vertical="top"/>
    </xf>
    <xf numFmtId="0" fontId="8" fillId="0" borderId="12" xfId="0" applyFont="1" applyFill="1" applyBorder="1" applyAlignment="1">
      <alignment vertical="top" wrapText="1"/>
    </xf>
    <xf numFmtId="49" fontId="8" fillId="0" borderId="12" xfId="0" applyNumberFormat="1" applyFont="1" applyFill="1" applyBorder="1" applyAlignment="1">
      <alignment vertical="top" wrapText="1"/>
    </xf>
    <xf numFmtId="0" fontId="0" fillId="0" borderId="12" xfId="0" applyFont="1" applyFill="1" applyBorder="1" applyAlignment="1">
      <alignment horizontal="justify" vertical="top" wrapText="1"/>
    </xf>
    <xf numFmtId="49" fontId="2" fillId="0" borderId="12" xfId="0" applyNumberFormat="1" applyFont="1" applyFill="1" applyBorder="1" applyAlignment="1">
      <alignment horizontal="left" vertical="top" wrapText="1"/>
    </xf>
    <xf numFmtId="0" fontId="0" fillId="0" borderId="12" xfId="0" applyFont="1" applyBorder="1" applyAlignment="1">
      <alignment wrapText="1"/>
    </xf>
    <xf numFmtId="0" fontId="0" fillId="0" borderId="12" xfId="0" applyFont="1" applyBorder="1" applyAlignment="1">
      <alignment horizontal="justify"/>
    </xf>
    <xf numFmtId="0" fontId="2" fillId="0" borderId="12" xfId="0" applyFont="1" applyBorder="1" applyAlignment="1">
      <alignment/>
    </xf>
    <xf numFmtId="49" fontId="0" fillId="0" borderId="12" xfId="0" applyNumberFormat="1" applyFont="1" applyFill="1" applyBorder="1" applyAlignment="1">
      <alignment horizontal="left" vertical="top" wrapText="1"/>
    </xf>
    <xf numFmtId="0" fontId="15" fillId="0" borderId="12"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xf>
    <xf numFmtId="167" fontId="0" fillId="0" borderId="0" xfId="0" applyNumberFormat="1" applyFont="1" applyFill="1" applyBorder="1" applyAlignment="1">
      <alignment/>
    </xf>
    <xf numFmtId="49" fontId="0" fillId="0" borderId="12" xfId="0" applyNumberFormat="1" applyFont="1" applyFill="1" applyBorder="1" applyAlignment="1">
      <alignment horizontal="center" vertical="top" wrapText="1"/>
    </xf>
    <xf numFmtId="0" fontId="0" fillId="0" borderId="12" xfId="0" applyFont="1" applyBorder="1" applyAlignment="1">
      <alignment horizontal="left" vertical="top"/>
    </xf>
    <xf numFmtId="49" fontId="0" fillId="0" borderId="12" xfId="0" applyNumberFormat="1" applyFont="1" applyFill="1" applyBorder="1" applyAlignment="1">
      <alignment vertical="top" wrapText="1"/>
    </xf>
    <xf numFmtId="166" fontId="8" fillId="25" borderId="12" xfId="0" applyNumberFormat="1" applyFont="1" applyFill="1" applyBorder="1" applyAlignment="1">
      <alignment/>
    </xf>
    <xf numFmtId="0" fontId="0" fillId="11" borderId="11" xfId="0" applyFont="1" applyFill="1" applyBorder="1" applyAlignment="1">
      <alignment/>
    </xf>
    <xf numFmtId="167" fontId="0" fillId="0" borderId="11" xfId="0" applyNumberFormat="1" applyFont="1" applyFill="1" applyBorder="1" applyAlignment="1">
      <alignment horizontal="right" vertical="top" wrapText="1"/>
    </xf>
    <xf numFmtId="49" fontId="0" fillId="0" borderId="17"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0"/>
  <sheetViews>
    <sheetView workbookViewId="0" topLeftCell="A182">
      <selection activeCell="H193" sqref="H193"/>
    </sheetView>
  </sheetViews>
  <sheetFormatPr defaultColWidth="9.140625" defaultRowHeight="12.75"/>
  <cols>
    <col min="2" max="2" width="68.421875" style="0" bestFit="1" customWidth="1"/>
    <col min="3" max="3" width="9.421875" style="0" bestFit="1" customWidth="1"/>
    <col min="4" max="4" width="9.00390625" style="0" bestFit="1" customWidth="1"/>
    <col min="5" max="5" width="10.00390625" style="0" bestFit="1" customWidth="1"/>
    <col min="6" max="6" width="18.421875" style="0" bestFit="1" customWidth="1"/>
    <col min="7" max="7" width="19.57421875" style="0" customWidth="1"/>
  </cols>
  <sheetData>
    <row r="1" spans="1:7" ht="20.25">
      <c r="A1" s="73" t="s">
        <v>269</v>
      </c>
      <c r="B1" s="74"/>
      <c r="C1" s="46"/>
      <c r="D1" s="47"/>
      <c r="E1" s="46"/>
      <c r="F1" s="45"/>
      <c r="G1" s="59"/>
    </row>
    <row r="2" spans="1:7" ht="20.25">
      <c r="A2" s="73"/>
      <c r="B2" s="74"/>
      <c r="C2" s="46"/>
      <c r="D2" s="47"/>
      <c r="E2" s="46"/>
      <c r="F2" s="45"/>
      <c r="G2" s="59"/>
    </row>
    <row r="3" spans="1:7" ht="15">
      <c r="A3" s="18"/>
      <c r="B3" s="80" t="s">
        <v>2</v>
      </c>
      <c r="C3" s="63"/>
      <c r="D3" s="58"/>
      <c r="E3" s="63"/>
      <c r="F3" s="65"/>
      <c r="G3" s="63"/>
    </row>
    <row r="4" spans="1:7" ht="12.75">
      <c r="A4" s="81" t="s">
        <v>0</v>
      </c>
      <c r="B4" s="82" t="s">
        <v>4</v>
      </c>
      <c r="C4" s="81" t="s">
        <v>8</v>
      </c>
      <c r="D4" s="83" t="s">
        <v>83</v>
      </c>
      <c r="E4" s="81" t="s">
        <v>5</v>
      </c>
      <c r="F4" s="84" t="s">
        <v>6</v>
      </c>
      <c r="G4" s="85" t="s">
        <v>7</v>
      </c>
    </row>
    <row r="5" spans="1:7" ht="76.5">
      <c r="A5" s="81"/>
      <c r="B5" s="19" t="s">
        <v>27</v>
      </c>
      <c r="C5" s="81"/>
      <c r="D5" s="83"/>
      <c r="E5" s="42"/>
      <c r="F5" s="84"/>
      <c r="G5" s="85"/>
    </row>
    <row r="6" spans="1:7" ht="12.75">
      <c r="A6" s="81"/>
      <c r="B6" s="19" t="s">
        <v>19</v>
      </c>
      <c r="C6" s="81"/>
      <c r="D6" s="83"/>
      <c r="E6" s="42"/>
      <c r="F6" s="84"/>
      <c r="G6" s="85"/>
    </row>
    <row r="7" spans="1:7" ht="12.75">
      <c r="A7" s="81"/>
      <c r="B7" s="19" t="s">
        <v>314</v>
      </c>
      <c r="C7" s="81"/>
      <c r="D7" s="83"/>
      <c r="E7" s="42"/>
      <c r="F7" s="84"/>
      <c r="G7" s="85"/>
    </row>
    <row r="8" spans="1:7" ht="12.75">
      <c r="A8" s="81"/>
      <c r="B8" s="19"/>
      <c r="C8" s="81"/>
      <c r="D8" s="83"/>
      <c r="E8" s="42"/>
      <c r="F8" s="84"/>
      <c r="G8" s="85"/>
    </row>
    <row r="9" spans="1:7" ht="15.75">
      <c r="A9" s="48" t="s">
        <v>9</v>
      </c>
      <c r="B9" s="49" t="s">
        <v>10</v>
      </c>
      <c r="C9" s="53"/>
      <c r="D9" s="50"/>
      <c r="E9" s="42"/>
      <c r="F9" s="51"/>
      <c r="G9" s="85"/>
    </row>
    <row r="10" spans="1:7" ht="15.75">
      <c r="A10" s="48" t="s">
        <v>334</v>
      </c>
      <c r="B10" s="49" t="s">
        <v>257</v>
      </c>
      <c r="C10" s="53"/>
      <c r="D10" s="50"/>
      <c r="E10" s="42"/>
      <c r="F10" s="51"/>
      <c r="G10" s="85"/>
    </row>
    <row r="11" spans="1:7" ht="15.75">
      <c r="A11" s="55" t="s">
        <v>270</v>
      </c>
      <c r="B11" s="49"/>
      <c r="C11" s="53"/>
      <c r="D11" s="50"/>
      <c r="E11" s="42"/>
      <c r="F11" s="51"/>
      <c r="G11" s="85"/>
    </row>
    <row r="12" spans="1:7" ht="15.75">
      <c r="A12" s="55"/>
      <c r="B12" s="44" t="s">
        <v>3</v>
      </c>
      <c r="C12" s="53"/>
      <c r="D12" s="50"/>
      <c r="E12" s="42"/>
      <c r="F12" s="51"/>
      <c r="G12" s="85"/>
    </row>
    <row r="13" spans="1:7" ht="38.25">
      <c r="A13" s="86"/>
      <c r="B13" s="87" t="s">
        <v>146</v>
      </c>
      <c r="C13" s="75"/>
      <c r="D13" s="71"/>
      <c r="E13" s="76"/>
      <c r="F13" s="72"/>
      <c r="G13" s="88"/>
    </row>
    <row r="14" spans="1:7" ht="15.75">
      <c r="A14" s="89" t="s">
        <v>98</v>
      </c>
      <c r="B14" s="90" t="s">
        <v>28</v>
      </c>
      <c r="C14" s="91"/>
      <c r="D14" s="91"/>
      <c r="E14" s="91"/>
      <c r="F14" s="51">
        <f>SUM(F15:F19)</f>
        <v>0</v>
      </c>
      <c r="G14" s="85"/>
    </row>
    <row r="15" spans="1:7" ht="25.5">
      <c r="A15" s="52" t="s">
        <v>99</v>
      </c>
      <c r="B15" s="44" t="s">
        <v>143</v>
      </c>
      <c r="C15" s="32" t="s">
        <v>64</v>
      </c>
      <c r="D15" s="20">
        <v>1</v>
      </c>
      <c r="E15" s="42"/>
      <c r="F15" s="43">
        <f>D15*E15</f>
        <v>0</v>
      </c>
      <c r="G15" s="19" t="s">
        <v>239</v>
      </c>
    </row>
    <row r="16" spans="1:7" ht="25.5">
      <c r="A16" s="52" t="s">
        <v>101</v>
      </c>
      <c r="B16" s="44" t="s">
        <v>286</v>
      </c>
      <c r="C16" s="32" t="s">
        <v>55</v>
      </c>
      <c r="D16" s="20">
        <v>9</v>
      </c>
      <c r="E16" s="42"/>
      <c r="F16" s="43">
        <f>D16*E16</f>
        <v>0</v>
      </c>
      <c r="G16" s="85"/>
    </row>
    <row r="17" spans="1:7" ht="12.75">
      <c r="A17" s="52" t="s">
        <v>100</v>
      </c>
      <c r="B17" s="44" t="s">
        <v>142</v>
      </c>
      <c r="C17" s="32" t="s">
        <v>64</v>
      </c>
      <c r="D17" s="20">
        <v>8</v>
      </c>
      <c r="E17" s="42"/>
      <c r="F17" s="43">
        <v>0</v>
      </c>
      <c r="G17" s="85"/>
    </row>
    <row r="18" spans="1:7" ht="38.25">
      <c r="A18" s="52" t="s">
        <v>102</v>
      </c>
      <c r="B18" s="44" t="s">
        <v>84</v>
      </c>
      <c r="C18" s="32" t="s">
        <v>64</v>
      </c>
      <c r="D18" s="20">
        <v>2</v>
      </c>
      <c r="E18" s="42"/>
      <c r="F18" s="43">
        <v>0</v>
      </c>
      <c r="G18" s="77"/>
    </row>
    <row r="19" spans="1:7" ht="25.5">
      <c r="A19" s="52" t="s">
        <v>103</v>
      </c>
      <c r="B19" s="44" t="s">
        <v>287</v>
      </c>
      <c r="C19" s="32" t="s">
        <v>64</v>
      </c>
      <c r="D19" s="20">
        <v>3</v>
      </c>
      <c r="E19" s="42"/>
      <c r="F19" s="43">
        <v>0</v>
      </c>
      <c r="G19" s="85"/>
    </row>
    <row r="20" spans="1:7" ht="12.75">
      <c r="A20" s="52"/>
      <c r="B20" s="44"/>
      <c r="C20" s="32"/>
      <c r="D20" s="20"/>
      <c r="E20" s="42"/>
      <c r="F20" s="43"/>
      <c r="G20" s="85"/>
    </row>
    <row r="21" spans="1:7" ht="15.75">
      <c r="A21" s="55" t="s">
        <v>240</v>
      </c>
      <c r="B21" s="44"/>
      <c r="C21" s="32"/>
      <c r="D21" s="20"/>
      <c r="E21" s="42"/>
      <c r="F21" s="43"/>
      <c r="G21" s="85"/>
    </row>
    <row r="22" spans="1:7" ht="15.75">
      <c r="A22" s="89" t="s">
        <v>166</v>
      </c>
      <c r="B22" s="90" t="s">
        <v>17</v>
      </c>
      <c r="C22" s="53"/>
      <c r="D22" s="50"/>
      <c r="E22" s="42"/>
      <c r="F22" s="51">
        <f>SUM(F23:F27)</f>
        <v>0</v>
      </c>
      <c r="G22" s="85"/>
    </row>
    <row r="23" spans="1:7" ht="15.75">
      <c r="A23" s="52"/>
      <c r="B23" s="44" t="s">
        <v>3</v>
      </c>
      <c r="C23" s="53"/>
      <c r="D23" s="50"/>
      <c r="E23" s="42"/>
      <c r="F23" s="51"/>
      <c r="G23" s="85"/>
    </row>
    <row r="24" spans="1:7" ht="38.25">
      <c r="A24" s="52"/>
      <c r="B24" s="44" t="s">
        <v>242</v>
      </c>
      <c r="C24" s="53"/>
      <c r="D24" s="50"/>
      <c r="E24" s="42"/>
      <c r="F24" s="51"/>
      <c r="G24" s="85"/>
    </row>
    <row r="25" spans="1:7" ht="25.5">
      <c r="A25" s="92" t="s">
        <v>167</v>
      </c>
      <c r="B25" s="93" t="s">
        <v>241</v>
      </c>
      <c r="C25" s="101" t="s">
        <v>296</v>
      </c>
      <c r="D25" s="20">
        <v>10.64</v>
      </c>
      <c r="E25" s="42"/>
      <c r="F25" s="43">
        <f>D25*E25</f>
        <v>0</v>
      </c>
      <c r="G25" s="85"/>
    </row>
    <row r="26" spans="1:7" ht="25.5">
      <c r="A26" s="92" t="s">
        <v>168</v>
      </c>
      <c r="B26" s="87" t="s">
        <v>289</v>
      </c>
      <c r="C26" s="101" t="s">
        <v>299</v>
      </c>
      <c r="D26" s="20">
        <v>1.09</v>
      </c>
      <c r="E26" s="42"/>
      <c r="F26" s="43">
        <f>D26*E26</f>
        <v>0</v>
      </c>
      <c r="G26" s="85"/>
    </row>
    <row r="27" spans="1:7" ht="25.5">
      <c r="A27" s="92" t="s">
        <v>169</v>
      </c>
      <c r="B27" s="102" t="s">
        <v>288</v>
      </c>
      <c r="C27" s="101" t="s">
        <v>298</v>
      </c>
      <c r="D27" s="20">
        <v>21.83</v>
      </c>
      <c r="E27" s="42"/>
      <c r="F27" s="43">
        <f>D27*E27</f>
        <v>0</v>
      </c>
      <c r="G27" s="85"/>
    </row>
    <row r="28" spans="1:7" ht="12.75">
      <c r="A28" s="92"/>
      <c r="B28" s="79"/>
      <c r="C28" s="32"/>
      <c r="D28" s="20"/>
      <c r="E28" s="42"/>
      <c r="F28" s="43"/>
      <c r="G28" s="85"/>
    </row>
    <row r="29" spans="1:7" ht="15.75">
      <c r="A29" s="89" t="s">
        <v>170</v>
      </c>
      <c r="B29" s="90" t="s">
        <v>148</v>
      </c>
      <c r="C29" s="53"/>
      <c r="D29" s="50"/>
      <c r="E29" s="42"/>
      <c r="F29" s="51">
        <f>SUM(F30:F32)</f>
        <v>0</v>
      </c>
      <c r="G29" s="85"/>
    </row>
    <row r="30" spans="1:7" ht="25.5">
      <c r="A30" s="92" t="s">
        <v>171</v>
      </c>
      <c r="B30" s="87" t="s">
        <v>290</v>
      </c>
      <c r="C30" s="101" t="s">
        <v>299</v>
      </c>
      <c r="D30" s="20">
        <v>1.09</v>
      </c>
      <c r="E30" s="42"/>
      <c r="F30" s="43">
        <f>D30*E30</f>
        <v>0</v>
      </c>
      <c r="G30" s="85"/>
    </row>
    <row r="31" spans="1:7" ht="25.5">
      <c r="A31" s="92" t="s">
        <v>172</v>
      </c>
      <c r="B31" s="87" t="s">
        <v>151</v>
      </c>
      <c r="C31" s="101" t="s">
        <v>298</v>
      </c>
      <c r="D31" s="20">
        <v>21.83</v>
      </c>
      <c r="E31" s="42"/>
      <c r="F31" s="43">
        <f>D31*E31</f>
        <v>0</v>
      </c>
      <c r="G31" s="85"/>
    </row>
    <row r="32" spans="1:7" ht="63.75">
      <c r="A32" s="92" t="s">
        <v>173</v>
      </c>
      <c r="B32" s="87" t="s">
        <v>284</v>
      </c>
      <c r="C32" s="101" t="s">
        <v>300</v>
      </c>
      <c r="D32" s="20">
        <v>20.01</v>
      </c>
      <c r="E32" s="42"/>
      <c r="F32" s="43">
        <f>D32*E32</f>
        <v>0</v>
      </c>
      <c r="G32" s="85"/>
    </row>
    <row r="33" spans="1:7" ht="12.75">
      <c r="A33" s="92"/>
      <c r="B33" s="79"/>
      <c r="C33" s="32"/>
      <c r="D33" s="20"/>
      <c r="E33" s="42"/>
      <c r="F33" s="43"/>
      <c r="G33" s="85"/>
    </row>
    <row r="34" spans="1:7" ht="15.75">
      <c r="A34" s="55" t="s">
        <v>243</v>
      </c>
      <c r="B34" s="44"/>
      <c r="C34" s="32"/>
      <c r="D34" s="20"/>
      <c r="E34" s="42"/>
      <c r="F34" s="43"/>
      <c r="G34" s="85"/>
    </row>
    <row r="35" spans="1:7" ht="15.75">
      <c r="A35" s="89" t="s">
        <v>174</v>
      </c>
      <c r="B35" s="90" t="s">
        <v>17</v>
      </c>
      <c r="C35" s="53"/>
      <c r="D35" s="50"/>
      <c r="E35" s="42"/>
      <c r="F35" s="51">
        <f>SUM(F36:F41)</f>
        <v>0</v>
      </c>
      <c r="G35" s="85"/>
    </row>
    <row r="36" spans="1:7" ht="15.75">
      <c r="A36" s="52"/>
      <c r="B36" s="44" t="s">
        <v>3</v>
      </c>
      <c r="C36" s="53"/>
      <c r="D36" s="50"/>
      <c r="E36" s="42"/>
      <c r="F36" s="51"/>
      <c r="G36" s="85"/>
    </row>
    <row r="37" spans="1:7" ht="38.25">
      <c r="A37" s="52"/>
      <c r="B37" s="44" t="s">
        <v>242</v>
      </c>
      <c r="C37" s="53"/>
      <c r="D37" s="50"/>
      <c r="E37" s="42"/>
      <c r="F37" s="51"/>
      <c r="G37" s="85"/>
    </row>
    <row r="38" spans="1:7" ht="25.5">
      <c r="A38" s="92" t="s">
        <v>175</v>
      </c>
      <c r="B38" s="87" t="s">
        <v>291</v>
      </c>
      <c r="C38" s="32" t="s">
        <v>52</v>
      </c>
      <c r="D38" s="20">
        <v>11.25</v>
      </c>
      <c r="E38" s="42"/>
      <c r="F38" s="43">
        <f>D38*E38</f>
        <v>0</v>
      </c>
      <c r="G38" s="85"/>
    </row>
    <row r="39" spans="1:7" ht="25.5">
      <c r="A39" s="92" t="s">
        <v>176</v>
      </c>
      <c r="B39" s="93" t="s">
        <v>293</v>
      </c>
      <c r="C39" s="101" t="s">
        <v>297</v>
      </c>
      <c r="D39" s="20">
        <v>6.2</v>
      </c>
      <c r="E39" s="42"/>
      <c r="F39" s="43">
        <f>D39*E39</f>
        <v>0</v>
      </c>
      <c r="G39" s="85"/>
    </row>
    <row r="40" spans="1:7" ht="30.75" customHeight="1">
      <c r="A40" s="92" t="s">
        <v>177</v>
      </c>
      <c r="B40" s="102" t="s">
        <v>292</v>
      </c>
      <c r="C40" s="101" t="s">
        <v>298</v>
      </c>
      <c r="D40" s="20">
        <v>30.98</v>
      </c>
      <c r="E40" s="42"/>
      <c r="F40" s="43">
        <f>D40*E40</f>
        <v>0</v>
      </c>
      <c r="G40" s="85"/>
    </row>
    <row r="41" spans="1:7" ht="12.75">
      <c r="A41" s="92" t="s">
        <v>178</v>
      </c>
      <c r="B41" s="79" t="s">
        <v>294</v>
      </c>
      <c r="C41" s="32" t="s">
        <v>64</v>
      </c>
      <c r="D41" s="20">
        <v>2</v>
      </c>
      <c r="E41" s="42"/>
      <c r="F41" s="43">
        <f>D41*E41</f>
        <v>0</v>
      </c>
      <c r="G41" s="85"/>
    </row>
    <row r="42" spans="1:7" ht="12.75">
      <c r="A42" s="92"/>
      <c r="B42" s="79"/>
      <c r="C42" s="32"/>
      <c r="D42" s="20"/>
      <c r="E42" s="42"/>
      <c r="F42" s="43"/>
      <c r="G42" s="85"/>
    </row>
    <row r="43" spans="1:7" ht="15.75">
      <c r="A43" s="89" t="s">
        <v>179</v>
      </c>
      <c r="B43" s="90" t="s">
        <v>335</v>
      </c>
      <c r="C43" s="53"/>
      <c r="D43" s="50"/>
      <c r="E43" s="42"/>
      <c r="F43" s="51">
        <f>SUM(F44:F44)</f>
        <v>0</v>
      </c>
      <c r="G43" s="85"/>
    </row>
    <row r="44" spans="1:7" ht="12.75">
      <c r="A44" s="92" t="s">
        <v>180</v>
      </c>
      <c r="B44" s="94" t="s">
        <v>271</v>
      </c>
      <c r="C44" s="32" t="s">
        <v>52</v>
      </c>
      <c r="D44" s="20">
        <v>11.25</v>
      </c>
      <c r="E44" s="42"/>
      <c r="F44" s="43">
        <f>D44*E44</f>
        <v>0</v>
      </c>
      <c r="G44" s="85"/>
    </row>
    <row r="45" spans="1:7" ht="12.75">
      <c r="A45" s="92"/>
      <c r="B45" s="79"/>
      <c r="C45" s="32"/>
      <c r="D45" s="20"/>
      <c r="E45" s="42"/>
      <c r="F45" s="43"/>
      <c r="G45" s="85"/>
    </row>
    <row r="46" spans="1:7" ht="15.75">
      <c r="A46" s="89" t="s">
        <v>181</v>
      </c>
      <c r="B46" s="90" t="s">
        <v>148</v>
      </c>
      <c r="C46" s="53"/>
      <c r="D46" s="50"/>
      <c r="E46" s="42"/>
      <c r="F46" s="51">
        <f>SUM(F47:F49)</f>
        <v>0</v>
      </c>
      <c r="G46" s="85"/>
    </row>
    <row r="47" spans="1:7" ht="25.5">
      <c r="A47" s="92" t="s">
        <v>182</v>
      </c>
      <c r="B47" s="93" t="s">
        <v>272</v>
      </c>
      <c r="C47" s="101" t="s">
        <v>297</v>
      </c>
      <c r="D47" s="20">
        <v>6.2</v>
      </c>
      <c r="E47" s="42"/>
      <c r="F47" s="43">
        <f>D47*E47</f>
        <v>0</v>
      </c>
      <c r="G47" s="85"/>
    </row>
    <row r="48" spans="1:7" ht="25.5">
      <c r="A48" s="92" t="s">
        <v>183</v>
      </c>
      <c r="B48" s="87" t="s">
        <v>151</v>
      </c>
      <c r="C48" s="101" t="s">
        <v>298</v>
      </c>
      <c r="D48" s="20">
        <v>30.98</v>
      </c>
      <c r="E48" s="42"/>
      <c r="F48" s="43">
        <f>D48*E48</f>
        <v>0</v>
      </c>
      <c r="G48" s="85"/>
    </row>
    <row r="49" spans="1:7" ht="63.75">
      <c r="A49" s="92" t="s">
        <v>184</v>
      </c>
      <c r="B49" s="87" t="s">
        <v>285</v>
      </c>
      <c r="C49" s="32" t="s">
        <v>55</v>
      </c>
      <c r="D49" s="20">
        <v>30.98</v>
      </c>
      <c r="E49" s="42"/>
      <c r="F49" s="43">
        <f>D49*E49</f>
        <v>0</v>
      </c>
      <c r="G49" s="85"/>
    </row>
    <row r="50" spans="1:7" ht="12.75">
      <c r="A50" s="92"/>
      <c r="B50" s="87"/>
      <c r="C50" s="32"/>
      <c r="D50" s="20"/>
      <c r="E50" s="42"/>
      <c r="F50" s="43"/>
      <c r="G50" s="85"/>
    </row>
    <row r="51" spans="1:7" ht="15.75">
      <c r="A51" s="55" t="s">
        <v>244</v>
      </c>
      <c r="B51" s="44"/>
      <c r="C51" s="32"/>
      <c r="D51" s="20"/>
      <c r="E51" s="42"/>
      <c r="F51" s="43"/>
      <c r="G51" s="85"/>
    </row>
    <row r="52" spans="1:7" ht="15.75">
      <c r="A52" s="89" t="s">
        <v>185</v>
      </c>
      <c r="B52" s="90" t="s">
        <v>17</v>
      </c>
      <c r="C52" s="53"/>
      <c r="D52" s="50"/>
      <c r="E52" s="42"/>
      <c r="F52" s="51">
        <f>SUM(F53:F59)</f>
        <v>0</v>
      </c>
      <c r="G52" s="85"/>
    </row>
    <row r="53" spans="1:7" ht="15.75">
      <c r="A53" s="52"/>
      <c r="B53" s="44" t="s">
        <v>3</v>
      </c>
      <c r="C53" s="53"/>
      <c r="D53" s="50"/>
      <c r="E53" s="42"/>
      <c r="F53" s="51"/>
      <c r="G53" s="85"/>
    </row>
    <row r="54" spans="1:7" ht="38.25">
      <c r="A54" s="52"/>
      <c r="B54" s="44" t="s">
        <v>242</v>
      </c>
      <c r="C54" s="53"/>
      <c r="D54" s="50"/>
      <c r="E54" s="42"/>
      <c r="F54" s="51"/>
      <c r="G54" s="85"/>
    </row>
    <row r="55" spans="1:7" ht="25.5">
      <c r="A55" s="92" t="s">
        <v>186</v>
      </c>
      <c r="B55" s="87" t="s">
        <v>273</v>
      </c>
      <c r="C55" s="32" t="s">
        <v>52</v>
      </c>
      <c r="D55" s="20">
        <v>103.61</v>
      </c>
      <c r="E55" s="42"/>
      <c r="F55" s="43">
        <f>D55*E55</f>
        <v>0</v>
      </c>
      <c r="G55" s="85"/>
    </row>
    <row r="56" spans="1:7" ht="25.5">
      <c r="A56" s="92" t="s">
        <v>187</v>
      </c>
      <c r="B56" s="93" t="s">
        <v>245</v>
      </c>
      <c r="C56" s="32" t="s">
        <v>55</v>
      </c>
      <c r="D56" s="20">
        <v>9.37</v>
      </c>
      <c r="E56" s="42"/>
      <c r="F56" s="43">
        <f>D56*E56</f>
        <v>0</v>
      </c>
      <c r="G56" s="85"/>
    </row>
    <row r="57" spans="1:7" ht="25.5">
      <c r="A57" s="92" t="s">
        <v>188</v>
      </c>
      <c r="B57" s="87" t="s">
        <v>295</v>
      </c>
      <c r="C57" s="101" t="s">
        <v>301</v>
      </c>
      <c r="D57" s="20">
        <v>0.98</v>
      </c>
      <c r="E57" s="42"/>
      <c r="F57" s="43">
        <f>D57*E57</f>
        <v>0</v>
      </c>
      <c r="G57" s="85"/>
    </row>
    <row r="58" spans="1:7" ht="25.5">
      <c r="A58" s="92" t="s">
        <v>189</v>
      </c>
      <c r="B58" s="102" t="s">
        <v>288</v>
      </c>
      <c r="C58" s="101" t="s">
        <v>298</v>
      </c>
      <c r="D58" s="20">
        <v>49.18</v>
      </c>
      <c r="E58" s="42"/>
      <c r="F58" s="43">
        <f>D58*E58</f>
        <v>0</v>
      </c>
      <c r="G58" s="85"/>
    </row>
    <row r="59" spans="1:7" ht="12.75">
      <c r="A59" s="92" t="s">
        <v>190</v>
      </c>
      <c r="B59" s="87" t="s">
        <v>246</v>
      </c>
      <c r="C59" s="32" t="s">
        <v>64</v>
      </c>
      <c r="D59" s="20">
        <v>2</v>
      </c>
      <c r="E59" s="42"/>
      <c r="F59" s="43">
        <f>D59*E59</f>
        <v>0</v>
      </c>
      <c r="G59" s="85"/>
    </row>
    <row r="60" spans="1:7" ht="12.75">
      <c r="A60" s="92" t="s">
        <v>1</v>
      </c>
      <c r="B60" s="79"/>
      <c r="C60" s="32"/>
      <c r="D60" s="20"/>
      <c r="E60" s="42"/>
      <c r="F60" s="43"/>
      <c r="G60" s="85"/>
    </row>
    <row r="61" spans="1:7" ht="15.75">
      <c r="A61" s="89" t="s">
        <v>191</v>
      </c>
      <c r="B61" s="90" t="s">
        <v>335</v>
      </c>
      <c r="C61" s="53"/>
      <c r="D61" s="50"/>
      <c r="E61" s="42"/>
      <c r="F61" s="51">
        <f>SUM(F62:F64)</f>
        <v>0</v>
      </c>
      <c r="G61" s="85"/>
    </row>
    <row r="62" spans="1:7" ht="25.5">
      <c r="A62" s="92" t="s">
        <v>192</v>
      </c>
      <c r="B62" s="94" t="s">
        <v>302</v>
      </c>
      <c r="C62" s="32" t="s">
        <v>52</v>
      </c>
      <c r="D62" s="20">
        <v>84.11</v>
      </c>
      <c r="E62" s="42"/>
      <c r="F62" s="43">
        <f>D62*E62</f>
        <v>0</v>
      </c>
      <c r="G62" s="85"/>
    </row>
    <row r="63" spans="1:7" ht="38.25">
      <c r="A63" s="92" t="s">
        <v>193</v>
      </c>
      <c r="B63" s="94" t="s">
        <v>303</v>
      </c>
      <c r="C63" s="32" t="s">
        <v>64</v>
      </c>
      <c r="D63" s="20">
        <v>39</v>
      </c>
      <c r="E63" s="42"/>
      <c r="F63" s="43">
        <f>D63*E63</f>
        <v>0</v>
      </c>
      <c r="G63" s="85"/>
    </row>
    <row r="64" spans="1:7" ht="25.5">
      <c r="A64" s="92" t="s">
        <v>236</v>
      </c>
      <c r="B64" s="94" t="s">
        <v>247</v>
      </c>
      <c r="C64" s="32" t="s">
        <v>64</v>
      </c>
      <c r="D64" s="20">
        <v>2</v>
      </c>
      <c r="E64" s="42"/>
      <c r="F64" s="43">
        <f>D64*E64</f>
        <v>0</v>
      </c>
      <c r="G64" s="85"/>
    </row>
    <row r="65" spans="1:7" ht="12.75">
      <c r="A65" s="92"/>
      <c r="B65" s="79"/>
      <c r="C65" s="32"/>
      <c r="D65" s="20"/>
      <c r="E65" s="42"/>
      <c r="F65" s="43"/>
      <c r="G65" s="85"/>
    </row>
    <row r="66" spans="1:7" ht="15.75">
      <c r="A66" s="89" t="s">
        <v>194</v>
      </c>
      <c r="B66" s="90" t="s">
        <v>148</v>
      </c>
      <c r="C66" s="53"/>
      <c r="D66" s="50"/>
      <c r="E66" s="42"/>
      <c r="F66" s="51">
        <f>SUM(F67:F71)</f>
        <v>0</v>
      </c>
      <c r="G66" s="85"/>
    </row>
    <row r="67" spans="1:7" ht="25.5">
      <c r="A67" s="92" t="s">
        <v>195</v>
      </c>
      <c r="B67" s="93" t="s">
        <v>304</v>
      </c>
      <c r="C67" s="101" t="s">
        <v>305</v>
      </c>
      <c r="D67" s="20">
        <v>5.84</v>
      </c>
      <c r="E67" s="42"/>
      <c r="F67" s="43">
        <f>D67*E67</f>
        <v>0</v>
      </c>
      <c r="G67" s="85"/>
    </row>
    <row r="68" spans="1:7" ht="25.5">
      <c r="A68" s="92" t="s">
        <v>196</v>
      </c>
      <c r="B68" s="93" t="s">
        <v>151</v>
      </c>
      <c r="C68" s="101" t="s">
        <v>306</v>
      </c>
      <c r="D68" s="20">
        <v>31.97</v>
      </c>
      <c r="E68" s="42"/>
      <c r="F68" s="43">
        <f>D68*E68</f>
        <v>0</v>
      </c>
      <c r="G68" s="85"/>
    </row>
    <row r="69" spans="1:7" ht="25.5">
      <c r="A69" s="92" t="s">
        <v>197</v>
      </c>
      <c r="B69" s="87" t="s">
        <v>283</v>
      </c>
      <c r="C69" s="32" t="s">
        <v>55</v>
      </c>
      <c r="D69" s="20">
        <v>7.61</v>
      </c>
      <c r="E69" s="42"/>
      <c r="F69" s="43">
        <f>D69*E69</f>
        <v>0</v>
      </c>
      <c r="G69" s="85"/>
    </row>
    <row r="70" spans="1:7" ht="25.5">
      <c r="A70" s="92" t="s">
        <v>198</v>
      </c>
      <c r="B70" s="87" t="s">
        <v>221</v>
      </c>
      <c r="C70" s="32" t="s">
        <v>55</v>
      </c>
      <c r="D70" s="20">
        <v>1.8</v>
      </c>
      <c r="E70" s="42"/>
      <c r="F70" s="43">
        <f>D70*E70</f>
        <v>0</v>
      </c>
      <c r="G70" s="85"/>
    </row>
    <row r="71" spans="1:7" ht="39.75">
      <c r="A71" s="92" t="s">
        <v>220</v>
      </c>
      <c r="B71" s="93" t="s">
        <v>248</v>
      </c>
      <c r="C71" s="32" t="s">
        <v>55</v>
      </c>
      <c r="D71" s="20">
        <v>9.41</v>
      </c>
      <c r="E71" s="42"/>
      <c r="F71" s="43">
        <f>D71*E71</f>
        <v>0</v>
      </c>
      <c r="G71" s="19" t="s">
        <v>281</v>
      </c>
    </row>
    <row r="72" spans="1:7" ht="12.75">
      <c r="A72" s="92"/>
      <c r="B72" s="93"/>
      <c r="C72" s="32"/>
      <c r="D72" s="20"/>
      <c r="E72" s="42"/>
      <c r="F72" s="43"/>
      <c r="G72" s="19"/>
    </row>
    <row r="73" spans="1:7" ht="12.75">
      <c r="A73" s="92"/>
      <c r="B73" s="87"/>
      <c r="C73" s="32"/>
      <c r="D73" s="20"/>
      <c r="E73" s="42"/>
      <c r="F73" s="43"/>
      <c r="G73" s="85"/>
    </row>
    <row r="74" spans="1:7" ht="15.75">
      <c r="A74" s="89" t="s">
        <v>199</v>
      </c>
      <c r="B74" s="90" t="s">
        <v>157</v>
      </c>
      <c r="C74" s="53"/>
      <c r="D74" s="50"/>
      <c r="E74" s="42"/>
      <c r="F74" s="51">
        <f>SUM(F75:F82)</f>
        <v>0</v>
      </c>
      <c r="G74" s="85"/>
    </row>
    <row r="75" spans="1:7" ht="12.75">
      <c r="A75" s="92" t="s">
        <v>200</v>
      </c>
      <c r="B75" s="93" t="s">
        <v>158</v>
      </c>
      <c r="C75" s="32" t="s">
        <v>315</v>
      </c>
      <c r="D75" s="20">
        <v>38</v>
      </c>
      <c r="E75" s="42"/>
      <c r="F75" s="43">
        <f aca="true" t="shared" si="0" ref="F75:F82">D75*E75</f>
        <v>0</v>
      </c>
      <c r="G75" s="85"/>
    </row>
    <row r="76" spans="1:7" ht="12.75">
      <c r="A76" s="92" t="s">
        <v>201</v>
      </c>
      <c r="B76" s="93" t="s">
        <v>249</v>
      </c>
      <c r="C76" s="32" t="s">
        <v>315</v>
      </c>
      <c r="D76" s="20">
        <v>38</v>
      </c>
      <c r="E76" s="42"/>
      <c r="F76" s="43">
        <f t="shared" si="0"/>
        <v>0</v>
      </c>
      <c r="G76" s="85"/>
    </row>
    <row r="77" spans="1:7" ht="25.5">
      <c r="A77" s="92" t="s">
        <v>202</v>
      </c>
      <c r="B77" s="87" t="s">
        <v>252</v>
      </c>
      <c r="C77" s="32" t="s">
        <v>64</v>
      </c>
      <c r="D77" s="20">
        <v>185</v>
      </c>
      <c r="E77" s="42"/>
      <c r="F77" s="43">
        <f t="shared" si="0"/>
        <v>0</v>
      </c>
      <c r="G77" s="85"/>
    </row>
    <row r="78" spans="1:7" ht="12.75">
      <c r="A78" s="92" t="s">
        <v>203</v>
      </c>
      <c r="B78" s="87" t="s">
        <v>253</v>
      </c>
      <c r="C78" s="32" t="s">
        <v>64</v>
      </c>
      <c r="D78" s="20">
        <v>62</v>
      </c>
      <c r="E78" s="42"/>
      <c r="F78" s="43">
        <f t="shared" si="0"/>
        <v>0</v>
      </c>
      <c r="G78" s="85"/>
    </row>
    <row r="79" spans="1:7" ht="25.5">
      <c r="A79" s="92" t="s">
        <v>204</v>
      </c>
      <c r="B79" s="87" t="s">
        <v>254</v>
      </c>
      <c r="C79" s="32" t="s">
        <v>64</v>
      </c>
      <c r="D79" s="20">
        <v>3</v>
      </c>
      <c r="E79" s="42"/>
      <c r="F79" s="43">
        <f t="shared" si="0"/>
        <v>0</v>
      </c>
      <c r="G79" s="85"/>
    </row>
    <row r="80" spans="1:7" ht="12.75">
      <c r="A80" s="92" t="s">
        <v>205</v>
      </c>
      <c r="B80" s="87" t="s">
        <v>159</v>
      </c>
      <c r="C80" s="32" t="s">
        <v>64</v>
      </c>
      <c r="D80" s="20">
        <v>12</v>
      </c>
      <c r="E80" s="42"/>
      <c r="F80" s="43">
        <f t="shared" si="0"/>
        <v>0</v>
      </c>
      <c r="G80" s="85"/>
    </row>
    <row r="81" spans="1:7" ht="38.25">
      <c r="A81" s="92" t="s">
        <v>206</v>
      </c>
      <c r="B81" s="94" t="s">
        <v>250</v>
      </c>
      <c r="C81" s="32" t="s">
        <v>55</v>
      </c>
      <c r="D81" s="20">
        <v>300</v>
      </c>
      <c r="E81" s="42"/>
      <c r="F81" s="43">
        <f t="shared" si="0"/>
        <v>0</v>
      </c>
      <c r="G81" s="85"/>
    </row>
    <row r="82" spans="1:7" ht="12.75">
      <c r="A82" s="92" t="s">
        <v>207</v>
      </c>
      <c r="B82" s="94" t="s">
        <v>160</v>
      </c>
      <c r="C82" s="32" t="s">
        <v>315</v>
      </c>
      <c r="D82" s="20">
        <v>38</v>
      </c>
      <c r="E82" s="42"/>
      <c r="F82" s="43">
        <f t="shared" si="0"/>
        <v>0</v>
      </c>
      <c r="G82" s="85"/>
    </row>
    <row r="83" spans="1:7" ht="12.75">
      <c r="A83" s="92"/>
      <c r="B83" s="94"/>
      <c r="C83" s="32"/>
      <c r="D83" s="20"/>
      <c r="E83" s="42"/>
      <c r="F83" s="43"/>
      <c r="G83" s="85"/>
    </row>
    <row r="84" spans="1:7" ht="15.75">
      <c r="A84" s="55" t="s">
        <v>251</v>
      </c>
      <c r="B84" s="44"/>
      <c r="C84" s="32"/>
      <c r="D84" s="20"/>
      <c r="E84" s="42"/>
      <c r="F84" s="43"/>
      <c r="G84" s="85"/>
    </row>
    <row r="85" spans="1:7" ht="15.75">
      <c r="A85" s="89" t="s">
        <v>208</v>
      </c>
      <c r="B85" s="90" t="s">
        <v>17</v>
      </c>
      <c r="C85" s="53"/>
      <c r="D85" s="50"/>
      <c r="E85" s="42"/>
      <c r="F85" s="51">
        <f>SUM(F86:F91)</f>
        <v>0</v>
      </c>
      <c r="G85" s="85"/>
    </row>
    <row r="86" spans="1:7" ht="15.75">
      <c r="A86" s="52"/>
      <c r="B86" s="44" t="s">
        <v>3</v>
      </c>
      <c r="C86" s="53"/>
      <c r="D86" s="50"/>
      <c r="E86" s="42"/>
      <c r="F86" s="51"/>
      <c r="G86" s="85"/>
    </row>
    <row r="87" spans="1:7" ht="38.25">
      <c r="A87" s="52"/>
      <c r="B87" s="44" t="s">
        <v>242</v>
      </c>
      <c r="C87" s="53"/>
      <c r="D87" s="50"/>
      <c r="E87" s="42"/>
      <c r="F87" s="51"/>
      <c r="G87" s="85"/>
    </row>
    <row r="88" spans="1:7" ht="25.5">
      <c r="A88" s="92" t="s">
        <v>209</v>
      </c>
      <c r="B88" s="93" t="s">
        <v>308</v>
      </c>
      <c r="C88" s="101" t="s">
        <v>307</v>
      </c>
      <c r="D88" s="20">
        <v>11.21</v>
      </c>
      <c r="E88" s="42"/>
      <c r="F88" s="43">
        <f>D88*E88</f>
        <v>0</v>
      </c>
      <c r="G88" s="85"/>
    </row>
    <row r="89" spans="1:7" ht="25.5">
      <c r="A89" s="92" t="s">
        <v>210</v>
      </c>
      <c r="B89" s="93" t="s">
        <v>309</v>
      </c>
      <c r="C89" s="101" t="s">
        <v>306</v>
      </c>
      <c r="D89" s="20">
        <v>215.48</v>
      </c>
      <c r="E89" s="42"/>
      <c r="F89" s="43">
        <f>D89*E89</f>
        <v>0</v>
      </c>
      <c r="G89" s="85"/>
    </row>
    <row r="90" spans="1:7" ht="25.5">
      <c r="A90" s="92" t="s">
        <v>211</v>
      </c>
      <c r="B90" s="87" t="s">
        <v>310</v>
      </c>
      <c r="C90" s="32" t="s">
        <v>64</v>
      </c>
      <c r="D90" s="20">
        <v>8</v>
      </c>
      <c r="E90" s="42"/>
      <c r="F90" s="43">
        <f>D90*E90</f>
        <v>0</v>
      </c>
      <c r="G90" s="85"/>
    </row>
    <row r="91" spans="1:7" ht="12.75">
      <c r="A91" s="92" t="s">
        <v>212</v>
      </c>
      <c r="B91" s="79" t="s">
        <v>311</v>
      </c>
      <c r="C91" s="32" t="s">
        <v>64</v>
      </c>
      <c r="D91" s="20">
        <v>15</v>
      </c>
      <c r="E91" s="42"/>
      <c r="F91" s="43">
        <f>D91*E91</f>
        <v>0</v>
      </c>
      <c r="G91" s="85"/>
    </row>
    <row r="92" spans="1:7" ht="12.75">
      <c r="A92" s="92"/>
      <c r="B92" s="79"/>
      <c r="C92" s="32"/>
      <c r="D92" s="20"/>
      <c r="E92" s="42"/>
      <c r="F92" s="43"/>
      <c r="G92" s="85"/>
    </row>
    <row r="93" spans="1:7" ht="15.75">
      <c r="A93" s="89" t="s">
        <v>213</v>
      </c>
      <c r="B93" s="90" t="s">
        <v>335</v>
      </c>
      <c r="C93" s="53"/>
      <c r="D93" s="50"/>
      <c r="E93" s="42"/>
      <c r="F93" s="51">
        <f>SUM(F94:F94)</f>
        <v>0</v>
      </c>
      <c r="G93" s="85"/>
    </row>
    <row r="94" spans="1:7" ht="25.5">
      <c r="A94" s="92" t="s">
        <v>214</v>
      </c>
      <c r="B94" s="94" t="s">
        <v>255</v>
      </c>
      <c r="C94" s="101" t="s">
        <v>312</v>
      </c>
      <c r="D94" s="20">
        <v>0.67</v>
      </c>
      <c r="E94" s="42"/>
      <c r="F94" s="43">
        <f>D94*E94</f>
        <v>0</v>
      </c>
      <c r="G94" s="85"/>
    </row>
    <row r="95" spans="1:7" ht="12.75">
      <c r="A95" s="92" t="s">
        <v>1</v>
      </c>
      <c r="B95" s="94" t="s">
        <v>1</v>
      </c>
      <c r="C95" s="32" t="s">
        <v>1</v>
      </c>
      <c r="D95" s="20" t="s">
        <v>1</v>
      </c>
      <c r="E95" s="42"/>
      <c r="F95" s="43" t="s">
        <v>1</v>
      </c>
      <c r="G95" s="85"/>
    </row>
    <row r="96" spans="1:7" ht="15.75">
      <c r="A96" s="89" t="s">
        <v>215</v>
      </c>
      <c r="B96" s="90" t="s">
        <v>148</v>
      </c>
      <c r="C96" s="53"/>
      <c r="D96" s="50"/>
      <c r="E96" s="42"/>
      <c r="F96" s="51">
        <f>SUM(F97:F100)</f>
        <v>0</v>
      </c>
      <c r="G96" s="85"/>
    </row>
    <row r="97" spans="1:7" ht="25.5">
      <c r="A97" s="92" t="s">
        <v>216</v>
      </c>
      <c r="B97" s="93" t="s">
        <v>272</v>
      </c>
      <c r="C97" s="101" t="s">
        <v>307</v>
      </c>
      <c r="D97" s="20">
        <v>11.21</v>
      </c>
      <c r="E97" s="42"/>
      <c r="F97" s="43">
        <f>D97*E97</f>
        <v>0</v>
      </c>
      <c r="G97" s="85"/>
    </row>
    <row r="98" spans="1:7" ht="25.5">
      <c r="A98" s="92" t="s">
        <v>217</v>
      </c>
      <c r="B98" s="87" t="s">
        <v>256</v>
      </c>
      <c r="C98" s="101" t="s">
        <v>306</v>
      </c>
      <c r="D98" s="20">
        <v>215.48</v>
      </c>
      <c r="E98" s="42"/>
      <c r="F98" s="43">
        <f>D98*E98</f>
        <v>0</v>
      </c>
      <c r="G98" s="85"/>
    </row>
    <row r="99" spans="1:7" ht="25.5">
      <c r="A99" s="92" t="s">
        <v>218</v>
      </c>
      <c r="B99" s="87" t="s">
        <v>161</v>
      </c>
      <c r="C99" s="101" t="s">
        <v>313</v>
      </c>
      <c r="D99" s="20">
        <v>143.65</v>
      </c>
      <c r="E99" s="42"/>
      <c r="F99" s="43">
        <f>D99*E99</f>
        <v>0</v>
      </c>
      <c r="G99" s="85"/>
    </row>
    <row r="100" spans="1:7" ht="38.25">
      <c r="A100" s="92" t="s">
        <v>219</v>
      </c>
      <c r="B100" s="87" t="s">
        <v>162</v>
      </c>
      <c r="C100" s="101" t="s">
        <v>336</v>
      </c>
      <c r="D100" s="20">
        <v>37.25</v>
      </c>
      <c r="E100" s="42"/>
      <c r="F100" s="43">
        <f>D100*E100</f>
        <v>0</v>
      </c>
      <c r="G100" s="85"/>
    </row>
    <row r="101" spans="1:7" ht="12.75">
      <c r="A101" s="92"/>
      <c r="B101" s="87"/>
      <c r="C101" s="32"/>
      <c r="D101" s="20"/>
      <c r="E101" s="42"/>
      <c r="F101" s="43"/>
      <c r="G101" s="85"/>
    </row>
    <row r="102" spans="1:7" ht="15.75">
      <c r="A102" s="48" t="s">
        <v>334</v>
      </c>
      <c r="B102" s="48" t="s">
        <v>258</v>
      </c>
      <c r="C102" s="53"/>
      <c r="D102" s="50"/>
      <c r="E102" s="42"/>
      <c r="F102" s="51"/>
      <c r="G102" s="85"/>
    </row>
    <row r="103" spans="1:7" ht="15.75">
      <c r="A103" s="55" t="s">
        <v>259</v>
      </c>
      <c r="B103" s="49"/>
      <c r="C103" s="53"/>
      <c r="D103" s="50"/>
      <c r="E103" s="42"/>
      <c r="F103" s="51"/>
      <c r="G103" s="78"/>
    </row>
    <row r="104" spans="1:7" ht="15.75">
      <c r="A104" s="89" t="s">
        <v>98</v>
      </c>
      <c r="B104" s="90" t="s">
        <v>28</v>
      </c>
      <c r="C104" s="91"/>
      <c r="D104" s="91"/>
      <c r="E104" s="91"/>
      <c r="F104" s="51">
        <f>SUM(F105:F111)</f>
        <v>0</v>
      </c>
      <c r="G104" s="78"/>
    </row>
    <row r="105" spans="1:7" ht="25.5">
      <c r="A105" s="52" t="s">
        <v>99</v>
      </c>
      <c r="B105" s="44" t="s">
        <v>316</v>
      </c>
      <c r="C105" s="32" t="s">
        <v>64</v>
      </c>
      <c r="D105" s="20">
        <v>4</v>
      </c>
      <c r="E105" s="42"/>
      <c r="F105" s="43">
        <f aca="true" t="shared" si="1" ref="F105:F111">D105*E105</f>
        <v>0</v>
      </c>
      <c r="G105" s="19" t="s">
        <v>239</v>
      </c>
    </row>
    <row r="106" spans="1:7" ht="12.75">
      <c r="A106" s="52" t="s">
        <v>101</v>
      </c>
      <c r="B106" s="44" t="s">
        <v>144</v>
      </c>
      <c r="C106" s="32" t="s">
        <v>64</v>
      </c>
      <c r="D106" s="20">
        <v>1</v>
      </c>
      <c r="E106" s="42"/>
      <c r="F106" s="43">
        <f>D106*E106</f>
        <v>0</v>
      </c>
      <c r="G106" s="77"/>
    </row>
    <row r="107" spans="1:7" ht="25.5">
      <c r="A107" s="52" t="s">
        <v>100</v>
      </c>
      <c r="B107" s="44" t="s">
        <v>97</v>
      </c>
      <c r="C107" s="32" t="s">
        <v>64</v>
      </c>
      <c r="D107" s="20">
        <v>1</v>
      </c>
      <c r="E107" s="42"/>
      <c r="F107" s="43">
        <f t="shared" si="1"/>
        <v>0</v>
      </c>
      <c r="G107" s="77"/>
    </row>
    <row r="108" spans="1:7" ht="25.5">
      <c r="A108" s="52" t="s">
        <v>102</v>
      </c>
      <c r="B108" s="44" t="s">
        <v>106</v>
      </c>
      <c r="C108" s="32" t="s">
        <v>11</v>
      </c>
      <c r="D108" s="20">
        <v>1</v>
      </c>
      <c r="E108" s="42"/>
      <c r="F108" s="43">
        <f t="shared" si="1"/>
        <v>0</v>
      </c>
      <c r="G108" s="17"/>
    </row>
    <row r="109" spans="1:7" ht="12.75">
      <c r="A109" s="52" t="s">
        <v>103</v>
      </c>
      <c r="B109" s="44" t="s">
        <v>145</v>
      </c>
      <c r="C109" s="32" t="s">
        <v>64</v>
      </c>
      <c r="D109" s="20">
        <v>2</v>
      </c>
      <c r="E109" s="42"/>
      <c r="F109" s="43">
        <f t="shared" si="1"/>
        <v>0</v>
      </c>
      <c r="G109" s="78"/>
    </row>
    <row r="110" spans="1:7" ht="51">
      <c r="A110" s="52" t="s">
        <v>104</v>
      </c>
      <c r="B110" s="44" t="s">
        <v>282</v>
      </c>
      <c r="C110" s="32" t="s">
        <v>64</v>
      </c>
      <c r="D110" s="20">
        <v>1</v>
      </c>
      <c r="E110" s="42"/>
      <c r="F110" s="43">
        <f t="shared" si="1"/>
        <v>0</v>
      </c>
      <c r="G110" s="78"/>
    </row>
    <row r="111" spans="1:7" ht="12.75">
      <c r="A111" s="52" t="s">
        <v>105</v>
      </c>
      <c r="B111" s="44" t="s">
        <v>107</v>
      </c>
      <c r="C111" s="32" t="s">
        <v>11</v>
      </c>
      <c r="D111" s="20">
        <v>1</v>
      </c>
      <c r="E111" s="42"/>
      <c r="F111" s="43">
        <f t="shared" si="1"/>
        <v>0</v>
      </c>
      <c r="G111" s="78"/>
    </row>
    <row r="112" spans="1:7" ht="15.75">
      <c r="A112" s="52"/>
      <c r="B112" s="44"/>
      <c r="C112" s="53"/>
      <c r="D112" s="50"/>
      <c r="E112" s="42"/>
      <c r="F112" s="43"/>
      <c r="G112" s="61"/>
    </row>
    <row r="113" spans="1:7" ht="15.75">
      <c r="A113" s="89" t="s">
        <v>18</v>
      </c>
      <c r="B113" s="90" t="s">
        <v>317</v>
      </c>
      <c r="C113" s="53"/>
      <c r="D113" s="50"/>
      <c r="E113" s="42"/>
      <c r="F113" s="51">
        <f>SUM(F114:F123)</f>
        <v>0</v>
      </c>
      <c r="G113" s="61"/>
    </row>
    <row r="114" spans="1:7" ht="15.75">
      <c r="A114" s="52"/>
      <c r="B114" s="44" t="s">
        <v>3</v>
      </c>
      <c r="C114" s="53"/>
      <c r="D114" s="50"/>
      <c r="E114" s="42"/>
      <c r="F114" s="51"/>
      <c r="G114" s="61"/>
    </row>
    <row r="115" spans="1:7" ht="38.25">
      <c r="A115" s="52"/>
      <c r="B115" s="44" t="s">
        <v>242</v>
      </c>
      <c r="C115" s="53"/>
      <c r="D115" s="50"/>
      <c r="E115" s="42"/>
      <c r="F115" s="51"/>
      <c r="G115" s="61"/>
    </row>
    <row r="116" spans="1:7" ht="25.5">
      <c r="A116" s="92" t="s">
        <v>115</v>
      </c>
      <c r="B116" s="44" t="s">
        <v>116</v>
      </c>
      <c r="C116" s="32" t="s">
        <v>52</v>
      </c>
      <c r="D116" s="20">
        <v>4.13</v>
      </c>
      <c r="E116" s="42"/>
      <c r="F116" s="43">
        <f aca="true" t="shared" si="2" ref="F116:F121">D116*E116</f>
        <v>0</v>
      </c>
      <c r="G116" s="61"/>
    </row>
    <row r="117" spans="1:7" ht="12.75">
      <c r="A117" s="92" t="s">
        <v>117</v>
      </c>
      <c r="B117" s="44" t="s">
        <v>318</v>
      </c>
      <c r="C117" s="32" t="s">
        <v>53</v>
      </c>
      <c r="D117" s="20">
        <v>0.06</v>
      </c>
      <c r="E117" s="42"/>
      <c r="F117" s="43">
        <f t="shared" si="2"/>
        <v>0</v>
      </c>
      <c r="G117" s="61"/>
    </row>
    <row r="118" spans="1:7" ht="25.5">
      <c r="A118" s="92" t="s">
        <v>118</v>
      </c>
      <c r="B118" s="44" t="s">
        <v>119</v>
      </c>
      <c r="C118" s="32" t="s">
        <v>53</v>
      </c>
      <c r="D118" s="20">
        <v>0.17</v>
      </c>
      <c r="E118" s="42"/>
      <c r="F118" s="43">
        <f t="shared" si="2"/>
        <v>0</v>
      </c>
      <c r="G118" s="61"/>
    </row>
    <row r="119" spans="1:7" ht="12.75">
      <c r="A119" s="92" t="s">
        <v>120</v>
      </c>
      <c r="B119" s="44" t="s">
        <v>69</v>
      </c>
      <c r="C119" s="32" t="s">
        <v>53</v>
      </c>
      <c r="D119" s="20">
        <f>0.38*4</f>
        <v>1.52</v>
      </c>
      <c r="E119" s="42"/>
      <c r="F119" s="43">
        <f t="shared" si="2"/>
        <v>0</v>
      </c>
      <c r="G119" s="107" t="s">
        <v>341</v>
      </c>
    </row>
    <row r="120" spans="1:7" ht="12.75">
      <c r="A120" s="92" t="s">
        <v>58</v>
      </c>
      <c r="B120" s="44" t="s">
        <v>70</v>
      </c>
      <c r="C120" s="32" t="s">
        <v>53</v>
      </c>
      <c r="D120" s="20">
        <f>2*0.6*1.2*0.2</f>
        <v>0.288</v>
      </c>
      <c r="E120" s="42"/>
      <c r="F120" s="43">
        <f t="shared" si="2"/>
        <v>0</v>
      </c>
      <c r="G120" s="108"/>
    </row>
    <row r="121" spans="1:7" ht="38.25">
      <c r="A121" s="92" t="s">
        <v>59</v>
      </c>
      <c r="B121" s="44" t="s">
        <v>274</v>
      </c>
      <c r="C121" s="32" t="s">
        <v>55</v>
      </c>
      <c r="D121" s="20">
        <v>84.79</v>
      </c>
      <c r="E121" s="42"/>
      <c r="F121" s="43">
        <f t="shared" si="2"/>
        <v>0</v>
      </c>
      <c r="G121" s="61"/>
    </row>
    <row r="122" spans="1:7" ht="12.75">
      <c r="A122" s="92" t="s">
        <v>66</v>
      </c>
      <c r="B122" s="44" t="s">
        <v>275</v>
      </c>
      <c r="C122" s="32" t="s">
        <v>53</v>
      </c>
      <c r="D122" s="20">
        <v>0.11</v>
      </c>
      <c r="E122" s="42"/>
      <c r="F122" s="43">
        <f>D122*E122</f>
        <v>0</v>
      </c>
      <c r="G122" s="61"/>
    </row>
    <row r="123" spans="1:7" ht="12.75">
      <c r="A123" s="92" t="s">
        <v>71</v>
      </c>
      <c r="B123" s="44" t="s">
        <v>60</v>
      </c>
      <c r="C123" s="32" t="s">
        <v>53</v>
      </c>
      <c r="D123" s="20">
        <v>0.17</v>
      </c>
      <c r="E123" s="42"/>
      <c r="F123" s="43">
        <f>D123*E123</f>
        <v>0</v>
      </c>
      <c r="G123" s="61"/>
    </row>
    <row r="124" spans="1:7" ht="12.75">
      <c r="A124" s="92"/>
      <c r="B124" s="44"/>
      <c r="C124" s="32"/>
      <c r="D124" s="20"/>
      <c r="E124" s="42"/>
      <c r="F124" s="43"/>
      <c r="G124" s="61"/>
    </row>
    <row r="125" spans="1:7" ht="15.75">
      <c r="A125" s="89" t="s">
        <v>30</v>
      </c>
      <c r="B125" s="49" t="s">
        <v>29</v>
      </c>
      <c r="C125" s="32"/>
      <c r="D125" s="20"/>
      <c r="E125" s="42"/>
      <c r="F125" s="51">
        <f>SUM(F126:F136)</f>
        <v>0</v>
      </c>
      <c r="G125" s="61"/>
    </row>
    <row r="126" spans="1:7" ht="25.5">
      <c r="A126" s="52" t="s">
        <v>73</v>
      </c>
      <c r="B126" s="44" t="s">
        <v>260</v>
      </c>
      <c r="C126" s="32" t="s">
        <v>53</v>
      </c>
      <c r="D126" s="20">
        <v>54.98</v>
      </c>
      <c r="E126" s="42"/>
      <c r="F126" s="43">
        <f aca="true" t="shared" si="3" ref="F126:F134">D126*E126</f>
        <v>0</v>
      </c>
      <c r="G126" s="61"/>
    </row>
    <row r="127" spans="1:7" ht="38.25">
      <c r="A127" s="52" t="s">
        <v>74</v>
      </c>
      <c r="B127" s="44" t="s">
        <v>121</v>
      </c>
      <c r="C127" s="32" t="s">
        <v>53</v>
      </c>
      <c r="D127" s="20">
        <v>3.2</v>
      </c>
      <c r="E127" s="42"/>
      <c r="F127" s="43">
        <f t="shared" si="3"/>
        <v>0</v>
      </c>
      <c r="G127" s="61"/>
    </row>
    <row r="128" spans="1:7" ht="12.75">
      <c r="A128" s="52" t="s">
        <v>54</v>
      </c>
      <c r="B128" s="44" t="s">
        <v>319</v>
      </c>
      <c r="C128" s="32" t="s">
        <v>11</v>
      </c>
      <c r="D128" s="20">
        <v>1</v>
      </c>
      <c r="E128" s="42"/>
      <c r="F128" s="43">
        <f t="shared" si="3"/>
        <v>0</v>
      </c>
      <c r="G128" s="109" t="s">
        <v>341</v>
      </c>
    </row>
    <row r="129" spans="1:7" ht="12.75">
      <c r="A129" s="52" t="s">
        <v>56</v>
      </c>
      <c r="B129" s="44" t="s">
        <v>320</v>
      </c>
      <c r="C129" s="32" t="s">
        <v>11</v>
      </c>
      <c r="D129" s="20">
        <v>1</v>
      </c>
      <c r="E129" s="42"/>
      <c r="F129" s="43">
        <f t="shared" si="3"/>
        <v>0</v>
      </c>
      <c r="G129" s="110"/>
    </row>
    <row r="130" spans="1:7" ht="12.75">
      <c r="A130" s="52" t="s">
        <v>57</v>
      </c>
      <c r="B130" s="44" t="s">
        <v>321</v>
      </c>
      <c r="C130" s="32" t="s">
        <v>11</v>
      </c>
      <c r="D130" s="20">
        <v>1</v>
      </c>
      <c r="E130" s="42"/>
      <c r="F130" s="43">
        <f t="shared" si="3"/>
        <v>0</v>
      </c>
      <c r="G130" s="111"/>
    </row>
    <row r="131" spans="1:7" ht="25.5">
      <c r="A131" s="52" t="s">
        <v>76</v>
      </c>
      <c r="B131" s="103" t="s">
        <v>338</v>
      </c>
      <c r="C131" s="32" t="s">
        <v>53</v>
      </c>
      <c r="D131" s="20">
        <v>23.9</v>
      </c>
      <c r="E131" s="42"/>
      <c r="F131" s="43">
        <f>D131*E131</f>
        <v>0</v>
      </c>
      <c r="G131" s="61"/>
    </row>
    <row r="132" spans="1:7" ht="25.5">
      <c r="A132" s="52" t="s">
        <v>75</v>
      </c>
      <c r="B132" s="44" t="s">
        <v>109</v>
      </c>
      <c r="C132" s="32" t="s">
        <v>53</v>
      </c>
      <c r="D132" s="20">
        <v>23.9</v>
      </c>
      <c r="E132" s="42"/>
      <c r="F132" s="43">
        <f t="shared" si="3"/>
        <v>0</v>
      </c>
      <c r="G132" s="61"/>
    </row>
    <row r="133" spans="1:7" ht="12.75">
      <c r="A133" s="52" t="s">
        <v>78</v>
      </c>
      <c r="B133" s="44" t="s">
        <v>108</v>
      </c>
      <c r="C133" s="32" t="s">
        <v>53</v>
      </c>
      <c r="D133" s="20">
        <v>25</v>
      </c>
      <c r="E133" s="42"/>
      <c r="F133" s="43">
        <f t="shared" si="3"/>
        <v>0</v>
      </c>
      <c r="G133" s="77"/>
    </row>
    <row r="134" spans="1:7" ht="25.5">
      <c r="A134" s="52" t="s">
        <v>77</v>
      </c>
      <c r="B134" s="44" t="s">
        <v>111</v>
      </c>
      <c r="C134" s="32" t="s">
        <v>53</v>
      </c>
      <c r="D134" s="20">
        <v>2.53</v>
      </c>
      <c r="E134" s="42"/>
      <c r="F134" s="43">
        <f t="shared" si="3"/>
        <v>0</v>
      </c>
      <c r="G134" s="77"/>
    </row>
    <row r="135" spans="1:7" ht="25.5">
      <c r="A135" s="52" t="s">
        <v>110</v>
      </c>
      <c r="B135" s="44" t="s">
        <v>276</v>
      </c>
      <c r="C135" s="32" t="s">
        <v>53</v>
      </c>
      <c r="D135" s="20">
        <v>0.7</v>
      </c>
      <c r="E135" s="42"/>
      <c r="F135" s="43">
        <f>D135*E135</f>
        <v>0</v>
      </c>
      <c r="G135" s="77"/>
    </row>
    <row r="136" spans="1:7" ht="12.75">
      <c r="A136" s="52" t="s">
        <v>225</v>
      </c>
      <c r="B136" s="44" t="s">
        <v>226</v>
      </c>
      <c r="C136" s="32" t="s">
        <v>53</v>
      </c>
      <c r="D136" s="20">
        <v>45.01</v>
      </c>
      <c r="E136" s="42"/>
      <c r="F136" s="43">
        <f>D136*E136</f>
        <v>0</v>
      </c>
      <c r="G136" s="77"/>
    </row>
    <row r="137" spans="1:7" ht="12.75">
      <c r="A137" s="52"/>
      <c r="B137" s="44"/>
      <c r="C137" s="32"/>
      <c r="D137" s="95"/>
      <c r="E137" s="42"/>
      <c r="F137" s="43"/>
      <c r="G137" s="61"/>
    </row>
    <row r="138" spans="1:7" ht="15.75">
      <c r="A138" s="89" t="s">
        <v>81</v>
      </c>
      <c r="B138" s="49" t="s">
        <v>31</v>
      </c>
      <c r="C138" s="32"/>
      <c r="D138" s="20"/>
      <c r="E138" s="42"/>
      <c r="F138" s="51">
        <f>SUM(F139:F140)</f>
        <v>0</v>
      </c>
      <c r="G138" s="61"/>
    </row>
    <row r="139" spans="1:7" ht="25.5">
      <c r="A139" s="52" t="s">
        <v>82</v>
      </c>
      <c r="B139" s="44" t="s">
        <v>322</v>
      </c>
      <c r="C139" s="32" t="s">
        <v>53</v>
      </c>
      <c r="D139" s="20">
        <v>23.9</v>
      </c>
      <c r="E139" s="42"/>
      <c r="F139" s="43">
        <f>D139*E139</f>
        <v>0</v>
      </c>
      <c r="G139" s="61"/>
    </row>
    <row r="140" spans="1:7" ht="12.75">
      <c r="A140" s="52"/>
      <c r="B140" s="44"/>
      <c r="C140" s="32"/>
      <c r="D140" s="20"/>
      <c r="E140" s="42"/>
      <c r="F140" s="43"/>
      <c r="G140" s="61"/>
    </row>
    <row r="141" spans="1:7" ht="15.75">
      <c r="A141" s="89" t="s">
        <v>32</v>
      </c>
      <c r="B141" s="49" t="s">
        <v>323</v>
      </c>
      <c r="C141" s="32"/>
      <c r="D141" s="50"/>
      <c r="E141" s="42"/>
      <c r="F141" s="51">
        <f>SUM(F142:F151)</f>
        <v>0</v>
      </c>
      <c r="G141" s="61"/>
    </row>
    <row r="142" spans="1:7" ht="12.75">
      <c r="A142" s="52" t="s">
        <v>33</v>
      </c>
      <c r="B142" s="44" t="s">
        <v>337</v>
      </c>
      <c r="C142" s="32" t="s">
        <v>53</v>
      </c>
      <c r="D142" s="20">
        <v>5.13</v>
      </c>
      <c r="E142" s="42"/>
      <c r="F142" s="43">
        <f aca="true" t="shared" si="4" ref="F142:F151">D142*E142</f>
        <v>0</v>
      </c>
      <c r="G142" s="61"/>
    </row>
    <row r="143" spans="1:7" ht="25.5">
      <c r="A143" s="52" t="s">
        <v>125</v>
      </c>
      <c r="B143" s="44" t="s">
        <v>122</v>
      </c>
      <c r="C143" s="32" t="s">
        <v>55</v>
      </c>
      <c r="D143" s="20">
        <v>1.13</v>
      </c>
      <c r="E143" s="42"/>
      <c r="F143" s="43">
        <f t="shared" si="4"/>
        <v>0</v>
      </c>
      <c r="G143" s="61"/>
    </row>
    <row r="144" spans="1:7" ht="25.5">
      <c r="A144" s="52" t="s">
        <v>126</v>
      </c>
      <c r="B144" s="44" t="s">
        <v>127</v>
      </c>
      <c r="C144" s="32" t="s">
        <v>55</v>
      </c>
      <c r="D144" s="20">
        <v>1</v>
      </c>
      <c r="E144" s="42"/>
      <c r="F144" s="43">
        <f>D144*E144</f>
        <v>0</v>
      </c>
      <c r="G144" s="61"/>
    </row>
    <row r="145" spans="1:7" ht="25.5">
      <c r="A145" s="52" t="s">
        <v>123</v>
      </c>
      <c r="B145" s="44" t="s">
        <v>128</v>
      </c>
      <c r="C145" s="32" t="s">
        <v>55</v>
      </c>
      <c r="D145" s="20">
        <v>1.13</v>
      </c>
      <c r="E145" s="42"/>
      <c r="F145" s="43">
        <f t="shared" si="4"/>
        <v>0</v>
      </c>
      <c r="G145" s="77"/>
    </row>
    <row r="146" spans="1:7" ht="25.5">
      <c r="A146" s="52" t="s">
        <v>124</v>
      </c>
      <c r="B146" s="44" t="s">
        <v>277</v>
      </c>
      <c r="C146" s="32" t="s">
        <v>55</v>
      </c>
      <c r="D146" s="20">
        <v>1</v>
      </c>
      <c r="E146" s="42"/>
      <c r="F146" s="43">
        <f>D146*E146</f>
        <v>0</v>
      </c>
      <c r="G146" s="77"/>
    </row>
    <row r="147" spans="1:7" ht="12.75">
      <c r="A147" s="52" t="s">
        <v>112</v>
      </c>
      <c r="B147" s="44" t="s">
        <v>72</v>
      </c>
      <c r="C147" s="32" t="s">
        <v>64</v>
      </c>
      <c r="D147" s="20">
        <v>3</v>
      </c>
      <c r="E147" s="42"/>
      <c r="F147" s="43">
        <f t="shared" si="4"/>
        <v>0</v>
      </c>
      <c r="G147" s="77"/>
    </row>
    <row r="148" spans="1:7" ht="12.75">
      <c r="A148" s="52" t="s">
        <v>113</v>
      </c>
      <c r="B148" s="44" t="s">
        <v>63</v>
      </c>
      <c r="C148" s="32" t="s">
        <v>64</v>
      </c>
      <c r="D148" s="20">
        <v>1</v>
      </c>
      <c r="E148" s="42"/>
      <c r="F148" s="43">
        <f t="shared" si="4"/>
        <v>0</v>
      </c>
      <c r="G148" s="61"/>
    </row>
    <row r="149" spans="1:7" ht="12.75">
      <c r="A149" s="52" t="s">
        <v>65</v>
      </c>
      <c r="B149" s="44" t="s">
        <v>324</v>
      </c>
      <c r="C149" s="32" t="s">
        <v>53</v>
      </c>
      <c r="D149" s="20">
        <v>0.5</v>
      </c>
      <c r="E149" s="42"/>
      <c r="F149" s="43">
        <f t="shared" si="4"/>
        <v>0</v>
      </c>
      <c r="G149" s="61"/>
    </row>
    <row r="150" spans="1:7" ht="12.75">
      <c r="A150" s="52" t="s">
        <v>67</v>
      </c>
      <c r="B150" s="44" t="s">
        <v>325</v>
      </c>
      <c r="C150" s="32" t="s">
        <v>53</v>
      </c>
      <c r="D150" s="20">
        <v>0.14</v>
      </c>
      <c r="E150" s="42"/>
      <c r="F150" s="43">
        <f t="shared" si="4"/>
        <v>0</v>
      </c>
      <c r="G150" s="61"/>
    </row>
    <row r="151" spans="1:7" ht="12.75">
      <c r="A151" s="52" t="s">
        <v>68</v>
      </c>
      <c r="B151" s="44" t="s">
        <v>326</v>
      </c>
      <c r="C151" s="32" t="s">
        <v>53</v>
      </c>
      <c r="D151" s="20">
        <f>0.03*11.5</f>
        <v>0.345</v>
      </c>
      <c r="E151" s="42"/>
      <c r="F151" s="43">
        <f t="shared" si="4"/>
        <v>0</v>
      </c>
      <c r="G151" s="32"/>
    </row>
    <row r="152" spans="1:7" ht="12.75">
      <c r="A152" s="52"/>
      <c r="B152" s="44"/>
      <c r="C152" s="32"/>
      <c r="D152" s="20"/>
      <c r="E152" s="42"/>
      <c r="F152" s="43"/>
      <c r="G152" s="32"/>
    </row>
    <row r="153" spans="1:7" ht="15.75">
      <c r="A153" s="89" t="s">
        <v>152</v>
      </c>
      <c r="B153" s="49" t="s">
        <v>261</v>
      </c>
      <c r="C153" s="32"/>
      <c r="D153" s="20"/>
      <c r="E153" s="42"/>
      <c r="F153" s="51">
        <f>SUM(F154:F156)</f>
        <v>0</v>
      </c>
      <c r="G153" s="32"/>
    </row>
    <row r="154" spans="1:7" ht="25.5">
      <c r="A154" s="52" t="s">
        <v>154</v>
      </c>
      <c r="B154" s="44" t="s">
        <v>153</v>
      </c>
      <c r="C154" s="32" t="s">
        <v>55</v>
      </c>
      <c r="D154" s="20">
        <v>18.3</v>
      </c>
      <c r="E154" s="42"/>
      <c r="F154" s="43">
        <f>D154*E154</f>
        <v>0</v>
      </c>
      <c r="G154" s="32"/>
    </row>
    <row r="155" spans="1:7" ht="25.5">
      <c r="A155" s="52" t="s">
        <v>155</v>
      </c>
      <c r="B155" s="44" t="s">
        <v>262</v>
      </c>
      <c r="C155" s="32" t="s">
        <v>52</v>
      </c>
      <c r="D155" s="20">
        <v>56.53</v>
      </c>
      <c r="E155" s="42"/>
      <c r="F155" s="43">
        <f>D155*E155</f>
        <v>0</v>
      </c>
      <c r="G155" s="32"/>
    </row>
    <row r="156" spans="1:7" ht="12.75">
      <c r="A156" s="52" t="s">
        <v>165</v>
      </c>
      <c r="B156" s="44" t="s">
        <v>278</v>
      </c>
      <c r="C156" s="32" t="s">
        <v>53</v>
      </c>
      <c r="D156" s="20">
        <v>4.6</v>
      </c>
      <c r="E156" s="42"/>
      <c r="F156" s="43">
        <f>D156*E156</f>
        <v>0</v>
      </c>
      <c r="G156" s="32"/>
    </row>
    <row r="157" spans="1:7" ht="12.75">
      <c r="A157" s="52"/>
      <c r="B157" s="44"/>
      <c r="C157" s="32"/>
      <c r="D157" s="20"/>
      <c r="E157" s="42"/>
      <c r="F157" s="43"/>
      <c r="G157" s="32"/>
    </row>
    <row r="158" spans="1:7" ht="15.75">
      <c r="A158" s="89" t="s">
        <v>147</v>
      </c>
      <c r="B158" s="49" t="s">
        <v>148</v>
      </c>
      <c r="C158" s="32"/>
      <c r="D158" s="20"/>
      <c r="E158" s="42"/>
      <c r="F158" s="51">
        <f>SUM(F159:F160)</f>
        <v>0</v>
      </c>
      <c r="G158" s="32"/>
    </row>
    <row r="159" spans="1:7" ht="25.5">
      <c r="A159" s="52" t="s">
        <v>150</v>
      </c>
      <c r="B159" s="87" t="s">
        <v>156</v>
      </c>
      <c r="C159" s="32" t="s">
        <v>55</v>
      </c>
      <c r="D159" s="20">
        <v>36.68</v>
      </c>
      <c r="E159" s="42"/>
      <c r="F159" s="43">
        <f>D159*E159</f>
        <v>0</v>
      </c>
      <c r="G159" s="32"/>
    </row>
    <row r="160" spans="1:7" ht="39.75">
      <c r="A160" s="52" t="s">
        <v>149</v>
      </c>
      <c r="B160" s="93" t="s">
        <v>248</v>
      </c>
      <c r="C160" s="32" t="s">
        <v>55</v>
      </c>
      <c r="D160" s="20">
        <v>36.68</v>
      </c>
      <c r="E160" s="42"/>
      <c r="F160" s="43">
        <f>D160*E160</f>
        <v>0</v>
      </c>
      <c r="G160" s="19" t="s">
        <v>281</v>
      </c>
    </row>
    <row r="161" spans="1:7" ht="12.75">
      <c r="A161" s="52"/>
      <c r="B161" s="44"/>
      <c r="C161" s="32"/>
      <c r="D161" s="20"/>
      <c r="E161" s="42"/>
      <c r="F161" s="43"/>
      <c r="G161" s="32"/>
    </row>
    <row r="162" spans="1:7" ht="15.75">
      <c r="A162" s="48" t="s">
        <v>34</v>
      </c>
      <c r="B162" s="49" t="s">
        <v>35</v>
      </c>
      <c r="C162" s="53"/>
      <c r="D162" s="20"/>
      <c r="E162" s="42"/>
      <c r="F162" s="51">
        <f>SUM(F163:F165)</f>
        <v>0</v>
      </c>
      <c r="G162" s="32"/>
    </row>
    <row r="163" spans="1:7" ht="25.5">
      <c r="A163" s="96" t="s">
        <v>36</v>
      </c>
      <c r="B163" s="44" t="s">
        <v>263</v>
      </c>
      <c r="C163" s="32" t="s">
        <v>55</v>
      </c>
      <c r="D163" s="20">
        <v>23.5</v>
      </c>
      <c r="E163" s="42"/>
      <c r="F163" s="43">
        <f>D163*E163</f>
        <v>0</v>
      </c>
      <c r="G163" s="32"/>
    </row>
    <row r="164" spans="1:7" ht="25.5">
      <c r="A164" s="96" t="s">
        <v>61</v>
      </c>
      <c r="B164" s="44" t="s">
        <v>235</v>
      </c>
      <c r="C164" s="32" t="s">
        <v>55</v>
      </c>
      <c r="D164" s="20">
        <v>17.1</v>
      </c>
      <c r="E164" s="42"/>
      <c r="F164" s="43">
        <f>D164*E164</f>
        <v>0</v>
      </c>
      <c r="G164" s="32"/>
    </row>
    <row r="165" spans="1:7" ht="25.5">
      <c r="A165" s="96" t="s">
        <v>234</v>
      </c>
      <c r="B165" s="44" t="s">
        <v>114</v>
      </c>
      <c r="C165" s="32" t="s">
        <v>55</v>
      </c>
      <c r="D165" s="20">
        <v>291.73</v>
      </c>
      <c r="E165" s="42"/>
      <c r="F165" s="43">
        <f>D165*E165</f>
        <v>0</v>
      </c>
      <c r="G165" s="32"/>
    </row>
    <row r="166" spans="1:7" ht="12.75">
      <c r="A166" s="96"/>
      <c r="B166" s="44"/>
      <c r="C166" s="32"/>
      <c r="D166" s="20"/>
      <c r="E166" s="42"/>
      <c r="F166" s="43"/>
      <c r="G166" s="32"/>
    </row>
    <row r="167" spans="1:7" ht="15.75">
      <c r="A167" s="55" t="s">
        <v>131</v>
      </c>
      <c r="B167" s="54" t="s">
        <v>132</v>
      </c>
      <c r="C167" s="57"/>
      <c r="D167" s="57"/>
      <c r="E167" s="42"/>
      <c r="F167" s="51">
        <f>SUM(F168:F171)</f>
        <v>0</v>
      </c>
      <c r="G167" s="32"/>
    </row>
    <row r="168" spans="1:7" ht="12.75">
      <c r="A168" s="56" t="s">
        <v>133</v>
      </c>
      <c r="B168" s="62" t="s">
        <v>134</v>
      </c>
      <c r="C168" s="32" t="s">
        <v>52</v>
      </c>
      <c r="D168" s="20">
        <v>24.64</v>
      </c>
      <c r="E168" s="42"/>
      <c r="F168" s="43">
        <f>D168*E168</f>
        <v>0</v>
      </c>
      <c r="G168" s="32"/>
    </row>
    <row r="169" spans="1:7" ht="12.75">
      <c r="A169" s="56" t="s">
        <v>135</v>
      </c>
      <c r="B169" s="62" t="s">
        <v>136</v>
      </c>
      <c r="C169" s="32" t="s">
        <v>11</v>
      </c>
      <c r="D169" s="20">
        <v>1</v>
      </c>
      <c r="E169" s="42"/>
      <c r="F169" s="43">
        <f>D169*E169</f>
        <v>0</v>
      </c>
      <c r="G169" s="32"/>
    </row>
    <row r="170" spans="1:7" ht="12.75">
      <c r="A170" s="56" t="s">
        <v>137</v>
      </c>
      <c r="B170" s="62" t="s">
        <v>138</v>
      </c>
      <c r="C170" s="32" t="s">
        <v>11</v>
      </c>
      <c r="D170" s="20">
        <v>1</v>
      </c>
      <c r="E170" s="42"/>
      <c r="F170" s="43">
        <f>D170*E170</f>
        <v>0</v>
      </c>
      <c r="G170" s="32"/>
    </row>
    <row r="171" spans="1:7" ht="25.5">
      <c r="A171" s="56" t="s">
        <v>264</v>
      </c>
      <c r="B171" s="62" t="s">
        <v>265</v>
      </c>
      <c r="C171" s="32" t="s">
        <v>11</v>
      </c>
      <c r="D171" s="20">
        <v>1</v>
      </c>
      <c r="E171" s="42"/>
      <c r="F171" s="43">
        <f>D171*E171</f>
        <v>0</v>
      </c>
      <c r="G171" s="32"/>
    </row>
    <row r="172" spans="1:7" ht="12.75">
      <c r="A172" s="52"/>
      <c r="B172" s="82"/>
      <c r="C172" s="32"/>
      <c r="D172" s="42"/>
      <c r="E172" s="42"/>
      <c r="F172" s="43"/>
      <c r="G172" s="97"/>
    </row>
    <row r="173" spans="1:7" ht="15.75">
      <c r="A173" s="55" t="s">
        <v>79</v>
      </c>
      <c r="B173" s="54" t="s">
        <v>129</v>
      </c>
      <c r="C173" s="57"/>
      <c r="D173" s="57"/>
      <c r="E173" s="42"/>
      <c r="F173" s="51">
        <f>SUM(F174:F182)</f>
        <v>0</v>
      </c>
      <c r="G173" s="97"/>
    </row>
    <row r="174" spans="1:7" ht="12.75">
      <c r="A174" s="56" t="s">
        <v>80</v>
      </c>
      <c r="B174" s="62" t="s">
        <v>130</v>
      </c>
      <c r="C174" s="32" t="s">
        <v>11</v>
      </c>
      <c r="D174" s="20">
        <v>1</v>
      </c>
      <c r="E174" s="42"/>
      <c r="F174" s="43">
        <f aca="true" t="shared" si="5" ref="F174:F182">D174*E174</f>
        <v>0</v>
      </c>
      <c r="G174" s="97"/>
    </row>
    <row r="175" spans="1:7" ht="25.5">
      <c r="A175" s="56" t="s">
        <v>85</v>
      </c>
      <c r="B175" s="62" t="s">
        <v>328</v>
      </c>
      <c r="C175" s="32" t="s">
        <v>11</v>
      </c>
      <c r="D175" s="20">
        <v>1</v>
      </c>
      <c r="E175" s="42"/>
      <c r="F175" s="43">
        <f t="shared" si="5"/>
        <v>0</v>
      </c>
      <c r="G175" s="62"/>
    </row>
    <row r="176" spans="1:7" ht="12.75">
      <c r="A176" s="56" t="s">
        <v>86</v>
      </c>
      <c r="B176" s="62" t="s">
        <v>94</v>
      </c>
      <c r="C176" s="32" t="s">
        <v>11</v>
      </c>
      <c r="D176" s="20">
        <v>1</v>
      </c>
      <c r="E176" s="42"/>
      <c r="F176" s="43">
        <f t="shared" si="5"/>
        <v>0</v>
      </c>
      <c r="G176" s="62"/>
    </row>
    <row r="177" spans="1:7" ht="25.5">
      <c r="A177" s="56" t="s">
        <v>87</v>
      </c>
      <c r="B177" s="62" t="s">
        <v>329</v>
      </c>
      <c r="C177" s="32" t="s">
        <v>11</v>
      </c>
      <c r="D177" s="20">
        <v>1</v>
      </c>
      <c r="E177" s="42"/>
      <c r="F177" s="43">
        <f t="shared" si="5"/>
        <v>0</v>
      </c>
      <c r="G177" s="62" t="s">
        <v>1</v>
      </c>
    </row>
    <row r="178" spans="1:7" ht="25.5">
      <c r="A178" s="56" t="s">
        <v>88</v>
      </c>
      <c r="B178" s="62" t="s">
        <v>330</v>
      </c>
      <c r="C178" s="32" t="s">
        <v>55</v>
      </c>
      <c r="D178" s="20">
        <v>12.26</v>
      </c>
      <c r="E178" s="42"/>
      <c r="F178" s="43">
        <f t="shared" si="5"/>
        <v>0</v>
      </c>
      <c r="G178" s="62"/>
    </row>
    <row r="179" spans="1:7" ht="12.75">
      <c r="A179" s="56" t="s">
        <v>89</v>
      </c>
      <c r="B179" s="62" t="s">
        <v>266</v>
      </c>
      <c r="C179" s="32" t="s">
        <v>52</v>
      </c>
      <c r="D179" s="20">
        <v>24.1</v>
      </c>
      <c r="E179" s="42"/>
      <c r="F179" s="43">
        <f>D179*E179</f>
        <v>0</v>
      </c>
      <c r="G179" s="62"/>
    </row>
    <row r="180" spans="1:7" ht="12.75">
      <c r="A180" s="56" t="s">
        <v>90</v>
      </c>
      <c r="B180" s="62" t="s">
        <v>343</v>
      </c>
      <c r="C180" s="32" t="s">
        <v>52</v>
      </c>
      <c r="D180" s="20">
        <v>22.41</v>
      </c>
      <c r="E180" s="42"/>
      <c r="F180" s="43">
        <f>D180*E180</f>
        <v>0</v>
      </c>
      <c r="G180" s="62"/>
    </row>
    <row r="181" spans="1:7" ht="12.75">
      <c r="A181" s="56" t="s">
        <v>327</v>
      </c>
      <c r="B181" s="62" t="s">
        <v>139</v>
      </c>
      <c r="C181" s="32" t="s">
        <v>11</v>
      </c>
      <c r="D181" s="20">
        <v>1</v>
      </c>
      <c r="E181" s="42"/>
      <c r="F181" s="43">
        <f t="shared" si="5"/>
        <v>0</v>
      </c>
      <c r="G181" s="62"/>
    </row>
    <row r="182" spans="1:7" ht="12.75">
      <c r="A182" s="56" t="s">
        <v>342</v>
      </c>
      <c r="B182" s="19" t="s">
        <v>331</v>
      </c>
      <c r="C182" s="32" t="s">
        <v>55</v>
      </c>
      <c r="D182" s="20">
        <v>92.2</v>
      </c>
      <c r="E182" s="42"/>
      <c r="F182" s="43">
        <f t="shared" si="5"/>
        <v>0</v>
      </c>
      <c r="G182" s="97"/>
    </row>
    <row r="183" spans="1:7" ht="12.75">
      <c r="A183" s="79"/>
      <c r="B183" s="56"/>
      <c r="C183" s="58"/>
      <c r="D183" s="20"/>
      <c r="E183" s="42"/>
      <c r="F183" s="43"/>
      <c r="G183" s="63"/>
    </row>
    <row r="184" spans="1:7" ht="15.75">
      <c r="A184" s="55" t="s">
        <v>62</v>
      </c>
      <c r="B184" s="54" t="s">
        <v>267</v>
      </c>
      <c r="C184" s="57"/>
      <c r="D184" s="20"/>
      <c r="E184" s="42"/>
      <c r="F184" s="51">
        <f>SUM(F185:F189)</f>
        <v>0</v>
      </c>
      <c r="G184" s="63"/>
    </row>
    <row r="185" spans="1:7" ht="12.75">
      <c r="A185" s="56" t="s">
        <v>140</v>
      </c>
      <c r="B185" s="44" t="s">
        <v>237</v>
      </c>
      <c r="C185" s="32" t="s">
        <v>53</v>
      </c>
      <c r="D185" s="20">
        <v>15.7</v>
      </c>
      <c r="E185" s="42"/>
      <c r="F185" s="43">
        <f>D185*E185</f>
        <v>0</v>
      </c>
      <c r="G185" s="63"/>
    </row>
    <row r="186" spans="1:7" ht="25.5">
      <c r="A186" s="56" t="s">
        <v>163</v>
      </c>
      <c r="B186" s="44" t="s">
        <v>238</v>
      </c>
      <c r="C186" s="32" t="s">
        <v>53</v>
      </c>
      <c r="D186" s="20">
        <v>12.6</v>
      </c>
      <c r="E186" s="42"/>
      <c r="F186" s="43">
        <f>D186*E186</f>
        <v>0</v>
      </c>
      <c r="G186" s="63"/>
    </row>
    <row r="187" spans="1:7" ht="12.75">
      <c r="A187" s="56" t="s">
        <v>222</v>
      </c>
      <c r="B187" s="44" t="s">
        <v>164</v>
      </c>
      <c r="C187" s="32" t="s">
        <v>53</v>
      </c>
      <c r="D187" s="20">
        <v>41.48</v>
      </c>
      <c r="E187" s="42"/>
      <c r="F187" s="43">
        <f>D187*E187</f>
        <v>0</v>
      </c>
      <c r="G187" s="63"/>
    </row>
    <row r="188" spans="1:7" ht="27">
      <c r="A188" s="56" t="s">
        <v>223</v>
      </c>
      <c r="B188" s="44" t="s">
        <v>279</v>
      </c>
      <c r="C188" s="32" t="s">
        <v>55</v>
      </c>
      <c r="D188" s="58">
        <v>167.58</v>
      </c>
      <c r="E188" s="42"/>
      <c r="F188" s="43">
        <f>D188*E188</f>
        <v>0</v>
      </c>
      <c r="G188" s="63"/>
    </row>
    <row r="189" spans="1:7" ht="27">
      <c r="A189" s="56" t="s">
        <v>224</v>
      </c>
      <c r="B189" s="44" t="s">
        <v>141</v>
      </c>
      <c r="C189" s="32" t="s">
        <v>55</v>
      </c>
      <c r="D189" s="58">
        <v>108.96</v>
      </c>
      <c r="E189" s="42"/>
      <c r="F189" s="43">
        <f>D189*E189</f>
        <v>0</v>
      </c>
      <c r="G189" s="63"/>
    </row>
    <row r="190" spans="1:7" ht="12.75">
      <c r="A190" s="56"/>
      <c r="B190" s="44"/>
      <c r="C190" s="32"/>
      <c r="D190" s="58"/>
      <c r="E190" s="42"/>
      <c r="F190" s="43"/>
      <c r="G190" s="63"/>
    </row>
    <row r="191" spans="1:7" ht="15.75">
      <c r="A191" s="54" t="s">
        <v>339</v>
      </c>
      <c r="B191" s="54" t="s">
        <v>340</v>
      </c>
      <c r="C191" s="32"/>
      <c r="D191" s="58"/>
      <c r="E191" s="42"/>
      <c r="F191" s="104">
        <f>SUM(F14,F22,F29,F35,F43,F46,F52,F61,F66,F74,F85,F93,F96,F104,F113,F125,F138,F141,F153,F158,F162,F167,F173,F184)</f>
        <v>0</v>
      </c>
      <c r="G191" s="65"/>
    </row>
    <row r="192" spans="1:7" ht="12.75">
      <c r="A192" s="52"/>
      <c r="B192" s="56"/>
      <c r="C192" s="58"/>
      <c r="D192" s="79"/>
      <c r="E192" s="42"/>
      <c r="F192" s="43"/>
      <c r="G192" s="63"/>
    </row>
    <row r="193" spans="1:7" ht="15.75">
      <c r="A193" s="54" t="s">
        <v>37</v>
      </c>
      <c r="B193" s="54" t="s">
        <v>20</v>
      </c>
      <c r="C193" s="58"/>
      <c r="D193" s="20"/>
      <c r="E193" s="64"/>
      <c r="F193" s="51">
        <f>SUM(F194:F199)</f>
        <v>0</v>
      </c>
      <c r="G193" s="63"/>
    </row>
    <row r="194" spans="1:7" ht="12.75">
      <c r="A194" s="56" t="s">
        <v>38</v>
      </c>
      <c r="B194" s="19" t="s">
        <v>268</v>
      </c>
      <c r="C194" s="58" t="s">
        <v>11</v>
      </c>
      <c r="D194" s="20">
        <v>1</v>
      </c>
      <c r="E194" s="42"/>
      <c r="F194" s="43">
        <f aca="true" t="shared" si="6" ref="F194:F199">D194*E194</f>
        <v>0</v>
      </c>
      <c r="G194" s="63"/>
    </row>
    <row r="195" spans="1:7" ht="12.75">
      <c r="A195" s="56" t="s">
        <v>39</v>
      </c>
      <c r="B195" s="19" t="s">
        <v>280</v>
      </c>
      <c r="C195" s="58" t="s">
        <v>11</v>
      </c>
      <c r="D195" s="20">
        <v>1</v>
      </c>
      <c r="E195" s="42"/>
      <c r="F195" s="43">
        <f t="shared" si="6"/>
        <v>0</v>
      </c>
      <c r="G195" s="63"/>
    </row>
    <row r="196" spans="1:7" ht="12.75">
      <c r="A196" s="56" t="s">
        <v>40</v>
      </c>
      <c r="B196" s="19" t="s">
        <v>44</v>
      </c>
      <c r="C196" s="58" t="s">
        <v>11</v>
      </c>
      <c r="D196" s="20">
        <v>1</v>
      </c>
      <c r="E196" s="42"/>
      <c r="F196" s="65">
        <f t="shared" si="6"/>
        <v>0</v>
      </c>
      <c r="G196" s="63"/>
    </row>
    <row r="197" spans="1:7" ht="12.75">
      <c r="A197" s="56" t="s">
        <v>41</v>
      </c>
      <c r="B197" s="19" t="s">
        <v>26</v>
      </c>
      <c r="C197" s="58" t="s">
        <v>11</v>
      </c>
      <c r="D197" s="20">
        <v>1</v>
      </c>
      <c r="E197" s="42"/>
      <c r="F197" s="65">
        <f t="shared" si="6"/>
        <v>0</v>
      </c>
      <c r="G197" s="63"/>
    </row>
    <row r="198" spans="1:7" ht="12.75">
      <c r="A198" s="56" t="s">
        <v>42</v>
      </c>
      <c r="B198" s="19" t="s">
        <v>92</v>
      </c>
      <c r="C198" s="58" t="s">
        <v>332</v>
      </c>
      <c r="D198" s="20">
        <v>2.5</v>
      </c>
      <c r="E198" s="42"/>
      <c r="F198" s="65">
        <f>F191*2.5%</f>
        <v>0</v>
      </c>
      <c r="G198" s="63" t="s">
        <v>333</v>
      </c>
    </row>
    <row r="199" spans="1:7" ht="12.75">
      <c r="A199" s="56" t="s">
        <v>43</v>
      </c>
      <c r="B199" s="63" t="s">
        <v>93</v>
      </c>
      <c r="C199" s="58" t="s">
        <v>11</v>
      </c>
      <c r="D199" s="20">
        <v>1</v>
      </c>
      <c r="E199" s="42"/>
      <c r="F199" s="65">
        <f t="shared" si="6"/>
        <v>0</v>
      </c>
      <c r="G199" s="63"/>
    </row>
    <row r="200" spans="1:7" ht="12.75">
      <c r="A200" s="70"/>
      <c r="B200" s="98"/>
      <c r="C200" s="99"/>
      <c r="D200" s="70"/>
      <c r="E200" s="99"/>
      <c r="F200" s="100"/>
      <c r="G200" s="99"/>
    </row>
  </sheetData>
  <mergeCells count="2">
    <mergeCell ref="G119:G120"/>
    <mergeCell ref="G128:G130"/>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F29"/>
  <sheetViews>
    <sheetView tabSelected="1" workbookViewId="0" topLeftCell="A1">
      <selection activeCell="G33" sqref="G33"/>
    </sheetView>
  </sheetViews>
  <sheetFormatPr defaultColWidth="9.140625" defaultRowHeight="12.75"/>
  <cols>
    <col min="2" max="2" width="27.421875" style="0" bestFit="1" customWidth="1"/>
    <col min="3" max="3" width="13.140625" style="0" bestFit="1" customWidth="1"/>
    <col min="5" max="5" width="25.00390625" style="0" customWidth="1"/>
    <col min="6" max="6" width="11.7109375" style="0" customWidth="1"/>
  </cols>
  <sheetData>
    <row r="1" spans="1:6" ht="20.25">
      <c r="A1" s="66" t="s">
        <v>95</v>
      </c>
      <c r="B1" s="1"/>
      <c r="C1" s="2"/>
      <c r="D1" s="2"/>
      <c r="E1" s="2"/>
      <c r="F1" s="2"/>
    </row>
    <row r="2" spans="1:6" ht="18">
      <c r="A2" s="3" t="s">
        <v>13</v>
      </c>
      <c r="B2" s="3"/>
      <c r="C2" s="2"/>
      <c r="D2" s="2"/>
      <c r="E2" s="2"/>
      <c r="F2" s="2"/>
    </row>
    <row r="3" spans="1:6" ht="15.75" thickBot="1">
      <c r="A3" s="4" t="s">
        <v>96</v>
      </c>
      <c r="B3" s="16"/>
      <c r="C3" s="2"/>
      <c r="D3" s="2"/>
      <c r="E3" s="2"/>
      <c r="F3" s="2"/>
    </row>
    <row r="4" spans="1:6" ht="13.5" thickBot="1">
      <c r="A4" s="67" t="s">
        <v>9</v>
      </c>
      <c r="B4" s="68" t="s">
        <v>14</v>
      </c>
      <c r="C4" s="68" t="s">
        <v>16</v>
      </c>
      <c r="D4" s="67" t="s">
        <v>12</v>
      </c>
      <c r="E4" s="68" t="s">
        <v>15</v>
      </c>
      <c r="F4" s="69" t="s">
        <v>16</v>
      </c>
    </row>
    <row r="5" spans="1:6" ht="12.75">
      <c r="A5" s="60" t="s">
        <v>45</v>
      </c>
      <c r="B5" s="7" t="s">
        <v>28</v>
      </c>
      <c r="C5" s="106"/>
      <c r="D5" s="6"/>
      <c r="E5" s="5"/>
      <c r="F5" s="7"/>
    </row>
    <row r="6" spans="1:6" ht="12.75">
      <c r="A6" s="27" t="s">
        <v>46</v>
      </c>
      <c r="B6" s="8" t="s">
        <v>17</v>
      </c>
      <c r="C6" s="106"/>
      <c r="D6" s="39"/>
      <c r="E6" s="9"/>
      <c r="F6" s="40"/>
    </row>
    <row r="7" spans="1:6" ht="12.75">
      <c r="A7" s="37" t="s">
        <v>47</v>
      </c>
      <c r="B7" s="37" t="s">
        <v>29</v>
      </c>
      <c r="C7" s="106"/>
      <c r="D7" s="39"/>
      <c r="E7" s="38"/>
      <c r="F7" s="41"/>
    </row>
    <row r="8" spans="1:6" ht="12.75">
      <c r="A8" s="37" t="s">
        <v>48</v>
      </c>
      <c r="B8" s="37" t="s">
        <v>31</v>
      </c>
      <c r="C8" s="106"/>
      <c r="D8" s="39"/>
      <c r="E8" s="38"/>
      <c r="F8" s="41"/>
    </row>
    <row r="9" spans="1:6" ht="12.75">
      <c r="A9" s="37" t="s">
        <v>49</v>
      </c>
      <c r="B9" s="105" t="s">
        <v>323</v>
      </c>
      <c r="C9" s="106"/>
      <c r="D9" s="39"/>
      <c r="E9" s="38"/>
      <c r="F9" s="41"/>
    </row>
    <row r="10" spans="1:6" ht="12.75">
      <c r="A10" s="37" t="s">
        <v>227</v>
      </c>
      <c r="B10" s="105" t="s">
        <v>228</v>
      </c>
      <c r="C10" s="106"/>
      <c r="D10" s="39"/>
      <c r="E10" s="38"/>
      <c r="F10" s="41"/>
    </row>
    <row r="11" spans="1:6" ht="12.75">
      <c r="A11" s="37" t="s">
        <v>229</v>
      </c>
      <c r="B11" s="37" t="s">
        <v>230</v>
      </c>
      <c r="C11" s="106"/>
      <c r="D11" s="39"/>
      <c r="E11" s="38"/>
      <c r="F11" s="41"/>
    </row>
    <row r="12" spans="1:6" ht="12.75">
      <c r="A12" s="37" t="s">
        <v>231</v>
      </c>
      <c r="B12" s="37" t="s">
        <v>148</v>
      </c>
      <c r="C12" s="106"/>
      <c r="D12" s="39"/>
      <c r="E12" s="38"/>
      <c r="F12" s="41"/>
    </row>
    <row r="13" spans="1:6" ht="12.75">
      <c r="A13" s="27" t="s">
        <v>50</v>
      </c>
      <c r="B13" s="8" t="s">
        <v>35</v>
      </c>
      <c r="C13" s="106"/>
      <c r="D13" s="10"/>
      <c r="E13" s="9"/>
      <c r="F13" s="26"/>
    </row>
    <row r="14" spans="1:6" ht="15.75" customHeight="1">
      <c r="A14" s="27" t="s">
        <v>232</v>
      </c>
      <c r="B14" s="8" t="s">
        <v>233</v>
      </c>
      <c r="C14" s="106"/>
      <c r="D14" s="10"/>
      <c r="E14" s="9"/>
      <c r="F14" s="26"/>
    </row>
    <row r="15" spans="1:6" ht="12.75">
      <c r="A15" s="27" t="s">
        <v>51</v>
      </c>
      <c r="B15" s="8" t="s">
        <v>129</v>
      </c>
      <c r="C15" s="106"/>
      <c r="D15" s="10" t="s">
        <v>1</v>
      </c>
      <c r="E15" s="9" t="s">
        <v>1</v>
      </c>
      <c r="F15" s="26"/>
    </row>
    <row r="16" spans="1:6" ht="12.75">
      <c r="A16" s="27" t="s">
        <v>91</v>
      </c>
      <c r="B16" s="8" t="s">
        <v>344</v>
      </c>
      <c r="C16" s="106"/>
      <c r="D16" s="35"/>
      <c r="E16" s="33"/>
      <c r="F16" s="34"/>
    </row>
    <row r="17" spans="1:6" ht="12.75">
      <c r="A17" s="27"/>
      <c r="B17" s="8"/>
      <c r="C17" s="106"/>
      <c r="D17" s="35"/>
      <c r="E17" s="33"/>
      <c r="F17" s="34"/>
    </row>
    <row r="18" spans="1:6" ht="12.75">
      <c r="A18" s="27"/>
      <c r="B18" s="8"/>
      <c r="C18" s="106"/>
      <c r="D18" s="35"/>
      <c r="E18" s="33"/>
      <c r="F18" s="34"/>
    </row>
    <row r="19" spans="1:6" ht="12.75">
      <c r="A19" s="27"/>
      <c r="B19" s="8"/>
      <c r="C19" s="12"/>
      <c r="D19" s="35"/>
      <c r="E19" s="33"/>
      <c r="F19" s="34"/>
    </row>
    <row r="20" spans="1:6" ht="12.75">
      <c r="A20" s="37"/>
      <c r="B20" s="27"/>
      <c r="C20" s="12"/>
      <c r="D20" s="35" t="s">
        <v>1</v>
      </c>
      <c r="E20" s="33" t="s">
        <v>1</v>
      </c>
      <c r="F20" s="36" t="s">
        <v>1</v>
      </c>
    </row>
    <row r="21" spans="1:6" ht="25.5">
      <c r="A21" s="29"/>
      <c r="B21" s="13" t="s">
        <v>21</v>
      </c>
      <c r="C21" s="23"/>
      <c r="D21" s="14"/>
      <c r="E21" s="13" t="s">
        <v>22</v>
      </c>
      <c r="F21" s="30">
        <f>SUM(F5:F20)</f>
        <v>0</v>
      </c>
    </row>
    <row r="22" spans="1:6" ht="12.75">
      <c r="A22" s="27"/>
      <c r="B22" s="9" t="s">
        <v>20</v>
      </c>
      <c r="C22" s="24"/>
      <c r="D22" s="10"/>
      <c r="E22" s="9"/>
      <c r="F22" s="22"/>
    </row>
    <row r="23" spans="1:6" ht="12.75">
      <c r="A23" s="27"/>
      <c r="B23" s="9"/>
      <c r="C23" s="12"/>
      <c r="D23" s="10"/>
      <c r="E23" s="8"/>
      <c r="F23" s="22"/>
    </row>
    <row r="24" spans="1:6" ht="12.75">
      <c r="A24" s="27"/>
      <c r="B24" s="9"/>
      <c r="C24" s="12"/>
      <c r="D24" s="10"/>
      <c r="E24" s="8"/>
      <c r="F24" s="22"/>
    </row>
    <row r="25" spans="1:6" ht="12.75">
      <c r="A25" s="29"/>
      <c r="B25" s="13" t="s">
        <v>23</v>
      </c>
      <c r="C25" s="23"/>
      <c r="D25" s="8"/>
      <c r="E25" s="8"/>
      <c r="F25" s="22"/>
    </row>
    <row r="26" spans="1:6" ht="12.75">
      <c r="A26" s="27"/>
      <c r="B26" s="28"/>
      <c r="C26" s="12"/>
      <c r="D26" s="10"/>
      <c r="E26" s="8"/>
      <c r="F26" s="22"/>
    </row>
    <row r="27" spans="1:6" ht="12.75">
      <c r="A27" s="31"/>
      <c r="B27" s="15" t="s">
        <v>24</v>
      </c>
      <c r="C27" s="25"/>
      <c r="D27" s="10"/>
      <c r="E27" s="11"/>
      <c r="F27" s="22"/>
    </row>
    <row r="28" spans="1:6" ht="12.75">
      <c r="A28" s="31"/>
      <c r="B28" s="15" t="s">
        <v>25</v>
      </c>
      <c r="C28" s="25"/>
      <c r="D28" s="10"/>
      <c r="E28" s="11"/>
      <c r="F28" s="22"/>
    </row>
    <row r="29" spans="1:6" ht="12.75">
      <c r="A29" s="27"/>
      <c r="B29" s="9"/>
      <c r="C29" s="21"/>
      <c r="D29" s="10"/>
      <c r="E29" s="9"/>
      <c r="F29" s="2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Jonas</cp:lastModifiedBy>
  <cp:lastPrinted>2014-08-06T08:38:38Z</cp:lastPrinted>
  <dcterms:created xsi:type="dcterms:W3CDTF">2004-09-19T08:18:52Z</dcterms:created>
  <dcterms:modified xsi:type="dcterms:W3CDTF">2014-08-22T11:25:13Z</dcterms:modified>
  <cp:category/>
  <cp:version/>
  <cp:contentType/>
  <cp:contentStatus/>
</cp:coreProperties>
</file>